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181" documentId="13_ncr:1_{F6CB121F-512D-4AA6-A0C1-0FB36C537598}" xr6:coauthVersionLast="47" xr6:coauthVersionMax="47" xr10:uidLastSave="{F6168932-DBC7-4AE9-B391-1D869EC0C29D}"/>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B2" i="6"/>
  <c r="G2" i="6"/>
  <c r="L2" i="6"/>
  <c r="J16" i="6"/>
  <c r="J17" i="6"/>
  <c r="J18" i="6"/>
  <c r="J19" i="6"/>
  <c r="J20" i="6"/>
  <c r="J21" i="6"/>
  <c r="I3" i="5"/>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3" i="6"/>
  <c r="G3" i="6"/>
  <c r="L3" i="6"/>
  <c r="B4" i="6"/>
  <c r="G4" i="6"/>
  <c r="L4" i="6"/>
  <c r="B5" i="6"/>
  <c r="G5" i="6"/>
  <c r="L5" i="6"/>
  <c r="B6" i="6"/>
  <c r="G6" i="6"/>
  <c r="L6" i="6"/>
  <c r="B7" i="6"/>
  <c r="G7" i="6"/>
  <c r="L7" i="6"/>
  <c r="B8" i="6"/>
  <c r="G8" i="6"/>
  <c r="L8" i="6"/>
  <c r="B9" i="6"/>
  <c r="G9" i="6"/>
  <c r="L9" i="6"/>
  <c r="B10" i="6"/>
  <c r="G10" i="6"/>
  <c r="L10"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4" i="2"/>
  <c r="G4" i="2"/>
  <c r="I4" i="2"/>
  <c r="J4" i="2"/>
  <c r="L4" i="2"/>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<sst xmlns="http://schemas.openxmlformats.org/spreadsheetml/2006/main" count="179024" uniqueCount="39104">
  <si>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</si>
  <si>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</si>
  <si>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</si>
  <si>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</si>
  <si>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</si>
  <si>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</si>
  <si>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</si>
  <si>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</si>
  <si>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</si>
  <si>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</si>
  <si>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</si>
  <si>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</si>
  <si>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</si>
  <si>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</si>
  <si>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</si>
  <si>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</si>
  <si>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</si>
  <si>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</si>
  <si>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</si>
  <si>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</si>
  <si>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</si>
  <si>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</si>
  <si>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</si>
  <si>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</si>
  <si>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</si>
  <si>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</si>
  <si>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</si>
  <si>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</si>
  <si>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</si>
  <si>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</si>
  <si>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</si>
  <si>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</si>
  <si>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</si>
  <si>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</si>
  <si>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</si>
  <si>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</si>
  <si>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</si>
  <si>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</si>
  <si>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</si>
  <si>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</si>
  <si>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</si>
  <si>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</si>
  <si>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</si>
  <si>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</si>
  <si>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</si>
  <si>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</si>
  <si>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</si>
  <si>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</si>
  <si>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</si>
  <si>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</si>
  <si>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</si>
  <si>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</si>
  <si>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</si>
  <si>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</si>
  <si>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</si>
  <si>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</si>
  <si>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</si>
  <si>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</si>
  <si>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</si>
  <si>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</si>
  <si>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</si>
  <si>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</si>
  <si>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</si>
  <si>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</si>
  <si>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</si>
  <si>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</si>
  <si>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</si>
  <si>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</si>
  <si>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</si>
  <si>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</si>
  <si>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</si>
  <si>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</si>
  <si>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</si>
  <si>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</si>
  <si>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</si>
  <si>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</si>
  <si>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</si>
  <si>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</si>
  <si>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</si>
  <si>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</si>
  <si>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</si>
  <si>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</si>
  <si>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</si>
  <si>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</si>
  <si>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</si>
  <si>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</si>
  <si>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</si>
  <si>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</si>
  <si>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</si>
  <si>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</si>
  <si>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</si>
  <si>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</si>
  <si>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</si>
  <si>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</si>
  <si>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</si>
  <si>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</si>
  <si>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</si>
  <si>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</si>
  <si>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</si>
  <si>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</si>
  <si>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</si>
  <si>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</si>
  <si>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</si>
  <si>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</si>
  <si>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</si>
  <si>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</si>
  <si>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</si>
  <si>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</si>
  <si>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</si>
  <si>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</si>
  <si>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</si>
  <si>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</si>
  <si>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</si>
  <si>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</si>
  <si>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</si>
  <si>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</si>
  <si>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</si>
  <si>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</si>
  <si>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</si>
  <si>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</si>
  <si>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</si>
  <si>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</si>
  <si>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</si>
  <si>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</si>
  <si>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</si>
  <si>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</si>
  <si>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</si>
  <si>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</si>
  <si>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</si>
  <si>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</si>
  <si>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</si>
  <si>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</si>
  <si>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</si>
  <si>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</si>
  <si>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</si>
  <si>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</si>
  <si>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</si>
  <si>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</si>
  <si>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</si>
  <si>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</si>
  <si>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</si>
  <si>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</si>
  <si>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</si>
  <si>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</si>
  <si>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</si>
  <si>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</si>
  <si>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</si>
  <si>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</si>
  <si>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</si>
  <si>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</si>
  <si>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</si>
  <si>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</si>
  <si>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</si>
  <si>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</si>
  <si>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</si>
  <si>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</si>
  <si>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</si>
  <si>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</si>
  <si>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</si>
  <si>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</si>
  <si>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</si>
  <si>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</si>
  <si>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</si>
  <si>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</si>
  <si>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</si>
  <si>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</si>
  <si>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</si>
  <si>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</si>
  <si>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</si>
  <si>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</si>
  <si>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</si>
  <si>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</si>
  <si>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</si>
  <si>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</si>
  <si>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</si>
  <si>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</si>
  <si>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</si>
  <si>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</si>
  <si>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</si>
  <si>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</si>
  <si>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</si>
  <si>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</si>
  <si>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</si>
  <si>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</si>
  <si>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</si>
  <si>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</si>
  <si>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</si>
  <si>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</si>
  <si>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</si>
  <si>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</si>
  <si>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</si>
  <si>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</si>
  <si>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</si>
  <si>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</si>
  <si>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</si>
  <si>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</si>
  <si>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</si>
  <si>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</si>
  <si>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</si>
  <si>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</si>
  <si>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</si>
  <si>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</si>
  <si>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</si>
  <si>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</si>
  <si>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</si>
  <si>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</si>
  <si>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</si>
  <si>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</si>
  <si>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</si>
  <si>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</si>
  <si>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</si>
  <si>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</si>
  <si>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</si>
  <si>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</si>
  <si>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</si>
  <si>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</si>
  <si>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</si>
  <si>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</si>
  <si>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</si>
  <si>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</si>
  <si>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</si>
  <si>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</si>
  <si>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</si>
  <si>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</si>
  <si>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</si>
  <si>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</si>
  <si>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</si>
  <si>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</si>
  <si>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</si>
  <si>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</si>
  <si>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</si>
  <si>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</si>
  <si>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</si>
  <si>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</si>
  <si>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</si>
  <si>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</si>
  <si>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</si>
  <si>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</si>
  <si>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</si>
  <si>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</si>
  <si>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</si>
  <si>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</si>
  <si>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</si>
  <si>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</si>
  <si>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</si>
  <si>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</si>
  <si>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</si>
  <si>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</si>
  <si>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</si>
  <si>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</si>
  <si>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</si>
  <si>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</si>
  <si>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</si>
  <si>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</si>
  <si>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</si>
  <si>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</si>
  <si>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</si>
  <si>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</si>
  <si>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</si>
  <si>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</si>
  <si>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</si>
  <si>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</si>
  <si>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</si>
  <si>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</si>
  <si>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</si>
  <si>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</si>
  <si>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</si>
  <si>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</si>
  <si>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</si>
  <si>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</si>
  <si>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</si>
  <si>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</si>
  <si>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</si>
  <si>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</si>
  <si>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</si>
  <si>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</si>
  <si>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</si>
  <si>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</si>
  <si>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</si>
  <si>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</si>
  <si>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</si>
  <si>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</si>
  <si>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</si>
  <si>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</si>
  <si>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</si>
  <si>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</si>
  <si>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</si>
  <si>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</si>
  <si>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</si>
  <si>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</si>
  <si>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</si>
  <si>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</si>
  <si>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</si>
  <si>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</si>
  <si>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</si>
  <si>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</si>
  <si>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</si>
  <si>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</si>
  <si>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</si>
  <si>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</si>
  <si>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</si>
  <si>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</si>
  <si>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</si>
  <si>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</si>
  <si>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</si>
  <si>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</si>
  <si>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</si>
  <si>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</si>
  <si>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</si>
  <si>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</si>
  <si>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</si>
  <si>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</si>
  <si>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</si>
  <si>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</si>
  <si>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</si>
  <si>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</si>
  <si>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</si>
  <si>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</si>
  <si>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</si>
  <si>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</si>
  <si>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</si>
  <si>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</si>
  <si>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</si>
  <si>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</si>
  <si>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</si>
  <si>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</si>
  <si>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</si>
  <si>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</si>
  <si>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</si>
  <si>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</si>
  <si>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</si>
  <si>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</si>
  <si>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</si>
  <si>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</si>
  <si>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</si>
  <si>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</si>
  <si>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</si>
  <si>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</si>
  <si>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</si>
  <si>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</si>
  <si>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</si>
  <si>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</si>
  <si>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</si>
  <si>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</si>
  <si>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</si>
  <si>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</si>
  <si>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</si>
  <si>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</si>
  <si>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</si>
  <si>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</si>
  <si>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</si>
  <si>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</si>
  <si>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</si>
  <si>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</si>
  <si>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</si>
  <si>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</si>
  <si>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</si>
  <si>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</si>
  <si>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</si>
  <si>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</si>
  <si>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</si>
  <si>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</si>
  <si>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</si>
  <si>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</si>
  <si>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</si>
  <si>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</si>
  <si>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</si>
  <si>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</si>
  <si>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</si>
  <si>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</si>
  <si>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</si>
  <si>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</si>
  <si>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</si>
  <si>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</si>
  <si>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</si>
  <si>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</si>
  <si>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</si>
  <si>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</si>
  <si>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</si>
  <si>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</si>
  <si>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</si>
  <si>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</si>
  <si>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</si>
  <si>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</si>
  <si>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</si>
  <si>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</si>
  <si>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</si>
  <si>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</si>
  <si>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</si>
  <si>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</si>
  <si>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</si>
  <si>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</si>
  <si>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</si>
  <si>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</si>
  <si>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</si>
  <si>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</si>
  <si>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</si>
  <si>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</si>
  <si>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</si>
  <si>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</si>
  <si>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</si>
  <si>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</si>
  <si>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</si>
  <si>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</si>
  <si>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</si>
  <si>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</si>
  <si>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</si>
  <si>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</si>
  <si>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</si>
  <si>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</si>
  <si>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</si>
  <si>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</si>
  <si>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</si>
  <si>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</si>
  <si>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</si>
  <si>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</si>
  <si>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</si>
  <si>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</si>
  <si>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</si>
  <si>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</si>
  <si>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</si>
  <si>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</si>
  <si>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</si>
  <si>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</si>
  <si>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</si>
  <si>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</si>
  <si>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</si>
  <si>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</si>
  <si>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</si>
  <si>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</si>
  <si>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</si>
  <si>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</si>
  <si>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</si>
  <si>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</si>
  <si>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</si>
  <si>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</si>
  <si>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</si>
  <si>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</si>
  <si>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</si>
  <si>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</si>
  <si>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</si>
  <si>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</si>
  <si>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</si>
  <si>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</si>
  <si>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</si>
  <si>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</si>
  <si>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</si>
  <si>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</si>
  <si>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</si>
  <si>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</si>
  <si>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</si>
  <si>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</si>
  <si>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</si>
  <si>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</si>
  <si>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</si>
  <si>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</si>
  <si>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</si>
  <si>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</si>
  <si>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</si>
  <si>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</si>
  <si>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</si>
  <si>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</si>
  <si>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</si>
  <si>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</si>
  <si>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</si>
  <si>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</si>
  <si>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</si>
  <si>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</si>
  <si>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</si>
  <si>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</si>
  <si>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</si>
  <si>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</si>
  <si>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</si>
  <si>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</si>
  <si>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</si>
  <si>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</si>
  <si>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</si>
  <si>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</si>
  <si>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</si>
  <si>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</si>
  <si>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</si>
  <si>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</si>
  <si>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</si>
  <si>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</si>
  <si>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</si>
  <si>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</si>
  <si>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</si>
  <si>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</si>
  <si>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</si>
  <si>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</si>
  <si>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</si>
  <si>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</si>
  <si>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</si>
  <si>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</si>
  <si>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</si>
  <si>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</si>
  <si>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</si>
  <si>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</si>
  <si>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</si>
  <si>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</si>
  <si>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</si>
  <si>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</si>
  <si>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</si>
  <si>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</si>
  <si>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</si>
  <si>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</si>
  <si>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</si>
  <si>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</si>
  <si>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</si>
  <si>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</si>
  <si>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</si>
  <si>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</si>
  <si>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</si>
  <si>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</si>
  <si>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</si>
  <si>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</si>
  <si>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</si>
  <si>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</si>
  <si>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</si>
  <si>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</si>
  <si>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</si>
  <si>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</si>
  <si>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</si>
  <si>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</si>
  <si>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</si>
  <si>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</si>
  <si>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</si>
  <si>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</si>
  <si>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</si>
  <si>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</si>
  <si>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</si>
  <si>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</si>
  <si>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</si>
  <si>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</si>
  <si>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</si>
  <si>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</si>
  <si>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</si>
  <si>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</si>
  <si>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</si>
  <si>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</si>
  <si>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</si>
  <si>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</si>
  <si>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</si>
  <si>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</si>
  <si>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</si>
  <si>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</si>
  <si>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</si>
  <si>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</si>
  <si>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</si>
  <si>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</si>
  <si>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</si>
  <si>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</si>
  <si>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</si>
  <si>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</si>
  <si>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</si>
  <si>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</si>
  <si>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</si>
  <si>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</si>
  <si>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</si>
  <si>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</si>
  <si>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</si>
  <si>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</si>
  <si>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</si>
  <si>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</si>
  <si>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</si>
  <si>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</si>
  <si>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</si>
  <si>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</si>
  <si>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</si>
  <si>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</si>
  <si>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</si>
  <si>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</si>
  <si>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</si>
  <si>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</si>
  <si>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</si>
  <si>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</si>
  <si>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</si>
  <si>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</si>
  <si>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</si>
  <si>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</si>
  <si>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</si>
  <si>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</si>
  <si>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</si>
  <si>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</si>
  <si>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</si>
  <si>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</si>
  <si>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</si>
  <si>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</si>
  <si>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</si>
  <si>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</si>
  <si>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</si>
  <si>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</si>
  <si>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</si>
  <si>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</si>
  <si>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</si>
  <si>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</si>
  <si>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</si>
  <si>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</si>
  <si>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</si>
  <si>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</si>
  <si>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</si>
  <si>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</si>
  <si>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</si>
  <si>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</si>
  <si>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</si>
  <si>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</si>
  <si>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</si>
  <si>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</si>
  <si>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</si>
  <si>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</si>
  <si>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</si>
  <si>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</si>
  <si>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</si>
  <si>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</si>
  <si>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</si>
  <si>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</si>
  <si>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</si>
  <si>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</si>
  <si>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</si>
  <si>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</si>
  <si>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</si>
  <si>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</si>
  <si>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</si>
  <si>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</si>
  <si>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</si>
  <si>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</si>
  <si>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</si>
  <si>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</si>
  <si>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</si>
  <si>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</si>
  <si>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</si>
  <si>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</si>
  <si>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</si>
  <si>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</si>
  <si>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</si>
  <si>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</si>
  <si>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</si>
  <si>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</si>
  <si>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</si>
  <si>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</si>
  <si>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</si>
  <si>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</si>
  <si>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</si>
  <si>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</si>
  <si>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</si>
  <si>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</si>
  <si>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</si>
  <si>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</si>
  <si>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</si>
  <si>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</si>
  <si>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</si>
  <si>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</si>
  <si>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</si>
  <si>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</si>
  <si>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</si>
  <si>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</si>
  <si>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</si>
  <si>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</si>
  <si>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</si>
  <si>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</si>
  <si>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</si>
  <si>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</si>
  <si>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</si>
  <si>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</si>
  <si>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</si>
  <si>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</si>
  <si>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</si>
  <si>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</si>
  <si>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</si>
  <si>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</si>
  <si>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</si>
  <si>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</si>
  <si>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</si>
  <si>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</si>
  <si>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</si>
  <si>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</si>
  <si>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</si>
  <si>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</si>
  <si>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</si>
  <si>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</si>
  <si>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</si>
  <si>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</si>
  <si>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</si>
  <si>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</si>
  <si>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</si>
  <si>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</si>
  <si>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</si>
  <si>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</si>
  <si>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</si>
  <si>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</si>
  <si>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</si>
  <si>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</si>
  <si>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</si>
  <si>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</si>
  <si>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</si>
  <si>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</si>
  <si>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</si>
  <si>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</si>
  <si>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</si>
  <si>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</si>
  <si>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</si>
  <si>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</si>
  <si>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</si>
  <si>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</si>
  <si>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</si>
  <si>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</si>
  <si>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</si>
  <si>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</si>
  <si>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</si>
  <si>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</si>
  <si>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</si>
  <si>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</si>
  <si>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</si>
  <si>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</si>
  <si>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</si>
  <si>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</si>
  <si>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</si>
  <si>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</si>
  <si>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</si>
  <si>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</si>
  <si>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</si>
  <si>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</si>
  <si>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</si>
  <si>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</si>
  <si>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</si>
  <si>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</si>
  <si>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</si>
  <si>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</si>
  <si>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</si>
  <si>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</si>
  <si>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</si>
  <si>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</si>
  <si>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</si>
  <si>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</si>
  <si>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</si>
  <si>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</si>
  <si>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</si>
  <si>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</si>
  <si>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</si>
  <si>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</si>
  <si>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</si>
  <si>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</si>
  <si>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</si>
  <si>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</si>
  <si>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</si>
  <si>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</si>
  <si>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</si>
  <si>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</si>
  <si>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</si>
  <si>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</si>
  <si>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</si>
  <si>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</si>
  <si>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</si>
  <si>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</si>
  <si>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</si>
  <si>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</si>
  <si>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</si>
  <si>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</si>
  <si>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</si>
  <si>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</si>
  <si>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</si>
  <si>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</si>
  <si>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</si>
  <si>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</si>
  <si>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</si>
  <si>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</si>
  <si>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</si>
  <si>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</si>
  <si>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</si>
  <si>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</si>
  <si>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</si>
  <si>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</si>
  <si>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</si>
  <si>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</si>
  <si>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</si>
  <si>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</si>
  <si>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</si>
  <si>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</si>
  <si>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</si>
  <si>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</si>
  <si>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</si>
  <si>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</si>
  <si>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</si>
  <si>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</si>
  <si>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</si>
  <si>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</si>
  <si>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</si>
  <si>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</si>
  <si>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</si>
  <si>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</si>
  <si>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</si>
  <si>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</si>
  <si>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</si>
  <si>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</si>
  <si>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</si>
  <si>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</si>
  <si>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</si>
  <si>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</si>
  <si>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</si>
  <si>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</si>
  <si>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</si>
  <si>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</si>
  <si>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</si>
  <si>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</si>
  <si>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</si>
  <si>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</si>
  <si>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</si>
  <si>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</si>
  <si>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</si>
  <si>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</si>
  <si>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</si>
  <si>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</si>
  <si>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</si>
  <si>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</si>
  <si>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</si>
  <si>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</si>
  <si>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</si>
  <si>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</si>
  <si>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</si>
  <si>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</si>
  <si>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</si>
  <si>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</si>
  <si>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</si>
  <si>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</si>
  <si>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</si>
  <si>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</si>
  <si>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</si>
  <si>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</si>
  <si>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</si>
  <si>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</si>
  <si>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</si>
  <si>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</si>
  <si>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</si>
  <si>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</si>
  <si>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</si>
  <si>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</si>
  <si>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</si>
  <si>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</si>
  <si>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</si>
  <si>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</si>
  <si>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</si>
  <si>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</si>
  <si>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</si>
  <si>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</si>
  <si>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</si>
  <si>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</si>
  <si>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</si>
  <si>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</si>
  <si>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</si>
  <si>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</si>
  <si>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</si>
  <si>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</si>
  <si>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</si>
  <si>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</si>
  <si>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</si>
  <si>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</si>
  <si>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</si>
  <si>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</si>
  <si>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</si>
  <si>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</si>
  <si>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</si>
  <si>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</si>
  <si>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</si>
  <si>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</si>
  <si>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</si>
  <si>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</si>
  <si>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</si>
  <si>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</si>
  <si>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</si>
  <si>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</si>
  <si>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</si>
  <si>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</si>
  <si>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</si>
  <si>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</si>
  <si>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</si>
  <si>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</si>
  <si>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</si>
  <si>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</si>
  <si>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</si>
  <si>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</si>
  <si>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</si>
  <si>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</si>
  <si>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</si>
  <si>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</si>
  <si>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</si>
  <si>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</si>
  <si>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</si>
  <si>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</si>
  <si>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</si>
  <si>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</si>
  <si>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</si>
  <si>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</si>
  <si>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</si>
  <si>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</si>
  <si>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</si>
  <si>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</si>
  <si>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</si>
  <si>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</si>
  <si>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</si>
  <si>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</si>
  <si>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</si>
  <si>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</si>
  <si>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</si>
  <si>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</si>
  <si>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</si>
  <si>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</si>
  <si>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</si>
  <si>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</si>
  <si>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</si>
  <si>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</si>
  <si>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</si>
  <si>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</si>
  <si>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</si>
  <si>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</si>
  <si>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</si>
  <si>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</si>
  <si>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</si>
  <si>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</si>
  <si>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</si>
  <si>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</si>
  <si>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</si>
  <si>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</si>
  <si>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</si>
  <si>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</si>
  <si>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</si>
  <si>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</si>
  <si>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</si>
  <si>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</si>
  <si>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</si>
  <si>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</si>
  <si>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</si>
  <si>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</si>
  <si>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</si>
  <si>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</si>
  <si>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</si>
  <si>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</si>
  <si>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</si>
  <si>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</si>
  <si>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</si>
  <si>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</si>
  <si>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</si>
  <si>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</si>
  <si>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</si>
  <si>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</si>
  <si>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</si>
  <si>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</si>
  <si>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</si>
  <si>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</si>
  <si>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</si>
  <si>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</si>
  <si>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</si>
  <si>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</si>
  <si>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</si>
  <si>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</si>
  <si>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</si>
  <si>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</si>
  <si>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</si>
  <si>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</si>
  <si>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</si>
  <si>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</si>
  <si>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</si>
  <si>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</si>
  <si>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</si>
  <si>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</si>
  <si>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</si>
  <si>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</si>
  <si>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</si>
  <si>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</si>
  <si>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</si>
  <si>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</si>
  <si>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</si>
  <si>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</si>
  <si>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</si>
  <si>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</si>
  <si>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</si>
  <si>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</si>
  <si>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</si>
  <si>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</si>
  <si>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</si>
  <si>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</si>
  <si>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</si>
  <si>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</si>
  <si>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</si>
  <si>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</si>
  <si>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</si>
  <si>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</si>
  <si>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</si>
  <si>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</si>
  <si>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</si>
  <si>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</si>
  <si>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</si>
  <si>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</si>
  <si>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</si>
  <si>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</si>
  <si>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</si>
  <si>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</si>
  <si>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</si>
  <si>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</si>
  <si>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</si>
  <si>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</si>
  <si>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</si>
  <si>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</si>
  <si>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</si>
  <si>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</si>
  <si>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</si>
  <si>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</si>
  <si>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</si>
  <si>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</si>
  <si>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</si>
  <si>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</si>
  <si>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</si>
  <si>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</si>
  <si>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</si>
  <si>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</si>
  <si>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</si>
  <si>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</si>
  <si>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</si>
  <si>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</si>
  <si>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</si>
  <si>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</si>
  <si>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</si>
  <si>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</si>
  <si>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</si>
  <si>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</si>
  <si>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</si>
  <si>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</si>
  <si>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</si>
  <si>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</si>
  <si>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</si>
  <si>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</si>
  <si>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</si>
  <si>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</si>
  <si>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</si>
  <si>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</si>
  <si>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</si>
  <si>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</si>
  <si>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</si>
  <si>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</si>
  <si>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</si>
  <si>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</si>
  <si>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</si>
  <si>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</si>
  <si>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</si>
  <si>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</si>
  <si>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</si>
  <si>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</si>
  <si>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</si>
  <si>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</si>
  <si>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</si>
  <si>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</si>
  <si>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</si>
  <si>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</si>
  <si>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</si>
  <si>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</si>
  <si>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</si>
  <si>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</si>
  <si>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</si>
  <si>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</si>
  <si>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</si>
  <si>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</si>
  <si>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</si>
  <si>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</si>
  <si>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</si>
  <si>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</si>
  <si>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</si>
  <si>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</si>
  <si>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</si>
  <si>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</si>
  <si>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</si>
  <si>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</si>
  <si>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</si>
  <si>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</si>
  <si>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</si>
  <si>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</si>
  <si>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</si>
  <si>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</si>
  <si>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</si>
  <si>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</si>
  <si>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</si>
  <si>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</si>
  <si>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</si>
  <si>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</si>
  <si>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</si>
  <si>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</si>
  <si>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</si>
  <si>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</si>
  <si>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</si>
  <si>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</si>
  <si>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</si>
  <si>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</si>
  <si>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</si>
  <si>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</si>
  <si>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</si>
  <si>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</si>
  <si>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</si>
  <si>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</si>
  <si>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</si>
  <si>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</si>
  <si>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</si>
  <si>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</si>
  <si>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</si>
  <si>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</si>
  <si>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</si>
  <si>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</si>
  <si>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</si>
  <si>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</si>
  <si>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</si>
  <si>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</si>
  <si>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</si>
  <si>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</si>
  <si>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</si>
  <si>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</si>
  <si>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</si>
  <si>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</si>
  <si>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</si>
  <si>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</si>
  <si>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</si>
  <si>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</si>
  <si>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</si>
  <si>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</si>
  <si>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</si>
  <si>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</si>
  <si>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</si>
  <si>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</si>
  <si>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</si>
  <si>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</si>
  <si>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</si>
  <si>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</si>
  <si>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</si>
  <si>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</si>
  <si>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</si>
  <si>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</si>
  <si>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</si>
  <si>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</si>
  <si>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</si>
  <si>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</si>
  <si>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</si>
  <si>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</si>
  <si>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</si>
  <si>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</si>
  <si>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</si>
  <si>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</si>
  <si>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</si>
  <si>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</si>
  <si>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</si>
  <si>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</si>
  <si>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</si>
  <si>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</si>
  <si>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</si>
  <si>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</si>
  <si>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</si>
  <si>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</si>
  <si>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</si>
  <si>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</si>
  <si>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</si>
  <si>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</si>
  <si>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</si>
  <si>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</si>
  <si>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</si>
  <si>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</si>
  <si>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</si>
  <si>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</si>
  <si>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</si>
  <si>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</si>
  <si>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</si>
  <si>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</si>
  <si>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</si>
  <si>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</si>
  <si>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</si>
  <si>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</si>
  <si>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</si>
  <si>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</si>
  <si>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</si>
  <si>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</si>
  <si>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</si>
  <si>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</si>
  <si>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</si>
  <si>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</si>
  <si>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</si>
  <si>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</si>
  <si>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</si>
  <si>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</si>
  <si>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</si>
  <si>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</si>
  <si>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</si>
  <si>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</si>
  <si>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</si>
  <si>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</si>
  <si>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</si>
  <si>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</si>
  <si>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</si>
  <si>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</si>
  <si>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</si>
  <si>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</si>
  <si>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</si>
  <si>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</si>
  <si>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</si>
  <si>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</si>
  <si>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</si>
  <si>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</si>
  <si>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</si>
  <si>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</si>
  <si>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</si>
  <si>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</si>
  <si>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</si>
  <si>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</si>
  <si>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</si>
  <si>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</si>
  <si>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</si>
  <si>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</si>
  <si>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</si>
  <si>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</si>
  <si>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</si>
  <si>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</si>
  <si>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</si>
  <si>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</si>
  <si>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</si>
  <si>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</si>
  <si>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</si>
  <si>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</si>
  <si>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</si>
  <si>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</si>
  <si>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</si>
  <si>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</si>
  <si>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</si>
  <si>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</si>
  <si>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</si>
  <si>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</si>
  <si>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</si>
  <si>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</si>
  <si>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</si>
  <si>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</si>
  <si>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</si>
  <si>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</si>
  <si>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</si>
  <si>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</si>
  <si>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</si>
  <si>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</si>
  <si>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</si>
  <si>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</si>
  <si>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</si>
  <si>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</si>
  <si>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</si>
  <si>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</si>
  <si>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</si>
  <si>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</si>
  <si>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</si>
  <si>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</si>
  <si>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</si>
  <si>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</si>
  <si>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</si>
  <si>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</si>
  <si>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</si>
  <si>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</si>
  <si>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</si>
  <si>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</si>
  <si>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</si>
  <si>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</si>
  <si>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</si>
  <si>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</si>
  <si>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</si>
  <si>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</si>
  <si>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</si>
  <si>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</si>
  <si>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</si>
  <si>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</si>
  <si>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</si>
  <si>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</si>
  <si>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</si>
  <si>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</si>
  <si>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</si>
  <si>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</si>
  <si>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</si>
  <si>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</si>
  <si>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</si>
  <si>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</si>
  <si>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</si>
  <si>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</si>
  <si>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</si>
  <si>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</si>
  <si>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</si>
  <si>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</si>
  <si>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</si>
  <si>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</si>
  <si>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</si>
  <si>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</si>
  <si>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</si>
  <si>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</si>
  <si>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</si>
  <si>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</si>
  <si>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</si>
  <si>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</si>
  <si>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</si>
  <si>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</si>
  <si>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</si>
  <si>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</si>
  <si>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</si>
  <si>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</si>
  <si>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</si>
  <si>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</si>
  <si>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</si>
  <si>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</si>
  <si>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</si>
  <si>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</si>
  <si>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</si>
  <si>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</si>
  <si>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</si>
  <si>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</si>
  <si>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</si>
  <si>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</si>
  <si>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</si>
  <si>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</si>
  <si>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</si>
  <si>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</si>
  <si>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</si>
  <si>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</si>
  <si>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</si>
  <si>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</si>
  <si>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</si>
  <si>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</si>
  <si>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</si>
  <si>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</si>
  <si>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</si>
  <si>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</si>
  <si>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</si>
  <si>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</si>
  <si>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</si>
  <si>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</si>
  <si>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</si>
  <si>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</si>
  <si>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</si>
  <si>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</si>
  <si>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</si>
  <si>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</si>
  <si>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</si>
  <si>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</si>
  <si>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</si>
  <si>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</si>
  <si>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</si>
  <si>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</si>
  <si>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</si>
  <si>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</si>
  <si>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</si>
  <si>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</si>
  <si>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</si>
  <si>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</si>
  <si>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</si>
  <si>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</si>
  <si>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</si>
  <si>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</si>
  <si>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</si>
  <si>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</si>
  <si>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</si>
  <si>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</si>
  <si>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</si>
  <si>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</si>
  <si>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</si>
  <si>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</si>
  <si>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</si>
  <si>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</si>
  <si>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</si>
  <si>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</si>
  <si>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</si>
  <si>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</si>
  <si>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</si>
  <si>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</si>
  <si>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</si>
  <si>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</si>
  <si>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</si>
  <si>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</si>
  <si>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</si>
  <si>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</si>
  <si>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</si>
  <si>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</si>
  <si>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</si>
  <si>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</si>
  <si>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</si>
  <si>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</si>
  <si>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</si>
  <si>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</si>
  <si>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</si>
  <si>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</si>
  <si>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</si>
  <si>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</si>
  <si>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</si>
  <si>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</si>
  <si>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</si>
  <si>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</si>
  <si>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</si>
  <si>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</si>
  <si>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</si>
  <si>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</si>
  <si>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</si>
  <si>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</si>
  <si>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</si>
  <si>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</si>
  <si>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</si>
  <si>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</si>
  <si>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</si>
  <si>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</si>
  <si>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</si>
  <si>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</si>
  <si>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</si>
  <si>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</si>
  <si>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</si>
  <si>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</si>
  <si>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</si>
  <si>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</si>
  <si>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</si>
  <si>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</si>
  <si>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</si>
  <si>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</si>
  <si>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</si>
  <si>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</si>
  <si>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</si>
  <si>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</si>
  <si>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</si>
  <si>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</si>
  <si>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</si>
  <si>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</si>
  <si>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</si>
  <si>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</si>
  <si>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</si>
  <si>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</si>
  <si>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</si>
  <si>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</si>
  <si>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</si>
  <si>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</si>
  <si>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</si>
  <si>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</si>
  <si>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</si>
  <si>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</si>
  <si>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</si>
  <si>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</si>
  <si>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</si>
  <si>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</si>
  <si>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</si>
  <si>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</si>
  <si>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</si>
  <si>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</si>
  <si>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</si>
  <si>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</si>
  <si>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</si>
  <si>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</si>
  <si>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</si>
  <si>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</si>
  <si>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</si>
  <si>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</si>
  <si>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</si>
  <si>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</si>
  <si>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</si>
  <si>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</si>
  <si>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</si>
  <si>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</si>
  <si>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</si>
  <si>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</si>
  <si>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</si>
  <si>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</si>
  <si>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</si>
  <si>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</si>
  <si>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</si>
  <si>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</si>
  <si>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</si>
  <si>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</si>
  <si>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</si>
  <si>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</si>
  <si>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</si>
  <si>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</si>
  <si>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</si>
  <si>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</si>
  <si>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</si>
  <si>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</si>
  <si>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</si>
  <si>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</si>
  <si>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</si>
  <si>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</si>
  <si>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</si>
  <si>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</si>
  <si>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</si>
  <si>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</si>
  <si>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</si>
  <si>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</si>
  <si>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</si>
  <si>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</si>
  <si>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</si>
  <si>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</si>
  <si>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</si>
  <si>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</si>
  <si>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</si>
  <si>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</si>
  <si>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</si>
  <si>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</si>
  <si>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</si>
  <si>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</si>
  <si>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</si>
  <si>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</si>
  <si>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</si>
  <si>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</si>
  <si>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</si>
  <si>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</si>
  <si>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</si>
  <si>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</si>
  <si>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</si>
  <si>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</si>
  <si>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</si>
  <si>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</si>
  <si>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</si>
  <si>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</si>
  <si>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</si>
  <si>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</si>
  <si>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</si>
  <si>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</si>
  <si>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</si>
  <si>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</si>
  <si>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</si>
  <si>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</si>
  <si>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</si>
  <si>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</si>
  <si>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</si>
  <si>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</si>
  <si>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</si>
  <si>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</si>
  <si>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</si>
  <si>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</si>
  <si>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</si>
  <si>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</si>
  <si>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</si>
  <si>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</si>
  <si>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</si>
  <si>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</si>
  <si>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</si>
  <si>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</si>
  <si>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</si>
  <si>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</si>
  <si>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</si>
  <si>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</si>
  <si>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</si>
  <si>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</si>
  <si>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</si>
  <si>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</si>
  <si>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</si>
  <si>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</si>
  <si>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</si>
  <si>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</si>
  <si>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</si>
  <si>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</si>
  <si>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</si>
  <si>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</si>
  <si>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</si>
  <si>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</si>
  <si>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</si>
  <si>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</si>
  <si>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</si>
  <si>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</si>
  <si>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</si>
  <si>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</si>
  <si>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</si>
  <si>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</si>
  <si>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</si>
  <si>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</si>
  <si>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</si>
  <si>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</si>
  <si>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</si>
  <si>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</si>
  <si>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</si>
  <si>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</si>
  <si>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</si>
  <si>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</si>
  <si>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</si>
  <si>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</si>
  <si>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</si>
  <si>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</si>
  <si>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</si>
  <si>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</si>
  <si>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</si>
  <si>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</si>
  <si>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</si>
  <si>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</si>
  <si>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</si>
  <si>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</si>
  <si>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</si>
  <si>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</si>
  <si>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</si>
  <si>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</si>
  <si>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</si>
  <si>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</si>
  <si>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</si>
  <si>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</si>
  <si>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</si>
  <si>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</si>
  <si>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</si>
  <si>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</si>
  <si>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</si>
  <si>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</si>
  <si>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</si>
  <si>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</si>
  <si>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</si>
  <si>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</si>
  <si>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</si>
  <si>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</si>
  <si>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</si>
  <si>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</si>
  <si>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</si>
  <si>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</si>
  <si>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</si>
  <si>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</si>
  <si>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</si>
  <si>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</si>
  <si>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</si>
  <si>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</si>
  <si>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</si>
  <si>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</si>
  <si>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</si>
  <si>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</si>
  <si>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</si>
  <si>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</si>
  <si>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</si>
  <si>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</si>
  <si>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</si>
  <si>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</si>
  <si>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</si>
  <si>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</si>
  <si>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</si>
  <si>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</si>
  <si>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</si>
  <si>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</si>
  <si>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</si>
  <si>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</si>
  <si>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</si>
  <si>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</si>
  <si>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</si>
  <si>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</si>
  <si>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</si>
  <si>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</si>
  <si>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</si>
  <si>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</si>
  <si>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</si>
  <si>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</si>
  <si>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</si>
  <si>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</si>
  <si>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</si>
  <si>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</si>
  <si>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</si>
  <si>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</si>
  <si>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</si>
  <si>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</si>
  <si>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</si>
  <si>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</si>
  <si>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</si>
  <si>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</si>
  <si>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</si>
  <si>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</si>
  <si>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</si>
  <si>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</si>
  <si>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</si>
  <si>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</si>
  <si>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</si>
  <si>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</si>
  <si>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</si>
  <si>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</si>
  <si>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</si>
  <si>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</si>
  <si>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</si>
  <si>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</si>
  <si>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</si>
  <si>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</si>
  <si>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</si>
  <si>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</si>
  <si>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</si>
  <si>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</si>
  <si>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</si>
  <si>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</si>
  <si>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</si>
  <si>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</si>
  <si>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</si>
  <si>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</si>
  <si>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</si>
  <si>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</si>
  <si>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</si>
  <si>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</si>
  <si>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</si>
  <si>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</si>
  <si>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</si>
  <si>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</si>
  <si>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</si>
  <si>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</si>
  <si>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</si>
  <si>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</si>
  <si>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</si>
  <si>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</si>
  <si>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</si>
  <si>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</si>
  <si>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</si>
  <si>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</si>
  <si>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</si>
  <si>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</si>
  <si>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</si>
  <si>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</si>
  <si>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</si>
  <si>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</si>
  <si>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</si>
  <si>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</si>
  <si>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</si>
  <si>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</si>
  <si>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</si>
  <si>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</si>
  <si>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</si>
  <si>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</si>
  <si>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</si>
  <si>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</si>
  <si>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</si>
  <si>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</si>
  <si>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</si>
  <si>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</si>
  <si>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</si>
  <si>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</si>
  <si>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</si>
  <si>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</si>
  <si>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</si>
  <si>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</si>
  <si>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</si>
  <si>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</si>
  <si>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</si>
  <si>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</si>
  <si>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</si>
  <si>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</si>
  <si>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</si>
  <si>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</si>
  <si>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</si>
  <si>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</si>
  <si>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</si>
  <si>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</si>
  <si>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</si>
  <si>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</si>
  <si>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</si>
  <si>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</si>
  <si>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</si>
  <si>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</si>
  <si>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</si>
  <si>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</si>
  <si>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</si>
  <si>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</si>
  <si>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</si>
  <si>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</si>
  <si>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</si>
  <si>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</si>
  <si>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</si>
  <si>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</si>
  <si>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</si>
  <si>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</si>
  <si>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</si>
  <si>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</si>
  <si>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</si>
  <si>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</si>
  <si>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</si>
  <si>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</si>
  <si>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</si>
  <si>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</si>
  <si>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</si>
  <si>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</si>
  <si>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</si>
  <si>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</si>
  <si>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</si>
  <si>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</si>
  <si>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</si>
  <si>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</si>
  <si>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</si>
  <si>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</si>
  <si>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</si>
  <si>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</si>
  <si>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</si>
  <si>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</si>
  <si>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</si>
  <si>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</si>
  <si>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</si>
  <si>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</si>
  <si>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</si>
  <si>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</si>
  <si>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</si>
  <si>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</si>
  <si>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</si>
  <si>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</si>
  <si>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</si>
  <si>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</si>
  <si>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</si>
  <si>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</si>
  <si>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</si>
  <si>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</si>
  <si>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</si>
  <si>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</si>
  <si>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</si>
  <si>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</si>
  <si>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</si>
  <si>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</si>
  <si>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</si>
  <si>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</si>
  <si>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</si>
  <si>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</si>
  <si>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</si>
  <si>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</si>
  <si>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</si>
  <si>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</si>
  <si>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</si>
  <si>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</si>
  <si>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</si>
  <si>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</si>
  <si>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</si>
  <si>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</si>
  <si>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</si>
  <si>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</si>
  <si>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</si>
  <si>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</si>
  <si>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</si>
  <si>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</si>
  <si>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</si>
  <si>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</si>
  <si>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</si>
  <si>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</si>
  <si>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</si>
  <si>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</si>
  <si>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</si>
  <si>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</si>
  <si>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</si>
  <si>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</si>
  <si>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</si>
  <si>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</si>
  <si>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</si>
  <si>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</si>
  <si>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</si>
  <si>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</si>
  <si>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</si>
  <si>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</si>
  <si>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</si>
  <si>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</si>
  <si>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</si>
  <si>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</si>
  <si>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</si>
  <si>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</si>
  <si>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</si>
  <si>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</si>
  <si>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</si>
  <si>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</si>
  <si>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</si>
  <si>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</si>
  <si>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</si>
  <si>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</si>
  <si>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</si>
  <si>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</si>
  <si>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</si>
  <si>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</si>
  <si>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</si>
  <si>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</si>
  <si>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</si>
  <si>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</si>
  <si>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</si>
  <si>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</si>
  <si>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</si>
  <si>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</si>
  <si>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</si>
  <si>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</si>
  <si>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</si>
  <si>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</si>
  <si>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</si>
  <si>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</si>
  <si>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</si>
  <si>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</si>
  <si>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</si>
  <si>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</si>
  <si>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</si>
  <si>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</si>
  <si>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</si>
  <si>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</si>
  <si>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</si>
  <si>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</si>
  <si>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</si>
  <si>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</si>
  <si>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</si>
  <si>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</si>
  <si>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</si>
  <si>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</si>
  <si>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</si>
  <si>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</si>
  <si>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</si>
  <si>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</si>
  <si>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</si>
  <si>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</si>
  <si>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</si>
  <si>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</si>
  <si>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</si>
  <si>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</si>
  <si>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</si>
  <si>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</si>
  <si>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</si>
  <si>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</si>
  <si>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</si>
  <si>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</si>
  <si>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</si>
  <si>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</si>
  <si>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</si>
  <si>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</si>
  <si>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</si>
  <si>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</si>
  <si>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</si>
  <si>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</si>
  <si>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</si>
  <si>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</si>
  <si>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</si>
  <si>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</si>
  <si>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</si>
  <si>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</si>
  <si>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</si>
  <si>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</si>
  <si>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</si>
  <si>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</si>
  <si>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</si>
  <si>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</si>
  <si>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</si>
  <si>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</si>
  <si>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</si>
  <si>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</si>
  <si>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</si>
  <si>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</si>
  <si>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</si>
  <si>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</si>
  <si>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</si>
  <si>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</si>
  <si>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</si>
  <si>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</si>
  <si>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</si>
  <si>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</si>
  <si>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</si>
  <si>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</si>
  <si>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</si>
  <si>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</si>
  <si>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</si>
  <si>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</si>
  <si>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</si>
  <si>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</si>
  <si>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</si>
  <si>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</si>
  <si>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</si>
  <si>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</si>
  <si>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</si>
  <si>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</si>
  <si>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</si>
  <si>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</si>
  <si>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</si>
  <si>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</si>
  <si>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</si>
  <si>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</si>
  <si>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</si>
  <si>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</si>
  <si>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</si>
  <si>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</si>
  <si>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</si>
  <si>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</si>
  <si>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</si>
  <si>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</si>
  <si>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</si>
  <si>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</si>
  <si>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</si>
  <si>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</si>
  <si>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</si>
  <si>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</si>
  <si>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</si>
  <si>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</si>
  <si>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</si>
  <si>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</si>
  <si>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</si>
  <si>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</si>
  <si>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</si>
  <si>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</si>
  <si>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</si>
  <si>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</si>
  <si>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</si>
  <si>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</si>
  <si>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</si>
  <si>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</si>
  <si>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</si>
  <si>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</si>
  <si>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</si>
  <si>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</si>
  <si>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</si>
  <si>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</si>
  <si>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</si>
  <si>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</si>
  <si>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</si>
  <si>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</si>
  <si>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</si>
  <si>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</si>
  <si>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</si>
  <si>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</si>
  <si>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</si>
  <si>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</si>
  <si>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</si>
  <si>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</si>
  <si>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</si>
  <si>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</si>
  <si>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</si>
  <si>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</si>
  <si>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</si>
  <si>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</si>
  <si>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</si>
  <si>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</si>
  <si>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</si>
  <si>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</si>
  <si>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</si>
  <si>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</si>
  <si>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</si>
  <si>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</si>
  <si>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</si>
  <si>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</si>
  <si>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</si>
  <si>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</si>
  <si>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</si>
  <si>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</si>
  <si>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</si>
  <si>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</si>
  <si>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</si>
  <si>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</si>
  <si>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</si>
  <si>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</si>
  <si>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</si>
  <si>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</si>
  <si>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</si>
  <si>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</si>
  <si>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</si>
  <si>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</si>
  <si>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</si>
  <si>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</si>
  <si>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</si>
  <si>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</si>
  <si>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</si>
  <si>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</si>
  <si>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</si>
  <si>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</si>
  <si>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</si>
  <si>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</si>
  <si>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</si>
  <si>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</si>
  <si>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</si>
  <si>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</si>
  <si>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</si>
  <si>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</si>
  <si>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</si>
  <si>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</si>
  <si>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</si>
  <si>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</si>
  <si>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</si>
  <si>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</si>
  <si>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</si>
  <si>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</si>
  <si>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</si>
  <si>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</si>
  <si>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</si>
  <si>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</si>
  <si>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</si>
  <si>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</si>
  <si>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</si>
  <si>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</si>
  <si>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</si>
  <si>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</si>
  <si>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</si>
  <si>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</si>
  <si>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</si>
  <si>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</si>
  <si>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</si>
  <si>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</si>
  <si>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</si>
  <si>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</si>
  <si>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</si>
  <si>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</si>
  <si>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</si>
  <si>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</si>
  <si>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</si>
  <si>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</si>
  <si>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</si>
  <si>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</si>
  <si>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</si>
  <si>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</si>
  <si>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</si>
  <si>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</si>
  <si>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</si>
  <si>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</si>
  <si>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</si>
  <si>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</si>
  <si>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</si>
  <si>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</si>
  <si>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</si>
  <si>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</si>
  <si>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</si>
  <si>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</si>
  <si>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</si>
  <si>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</si>
  <si>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</si>
  <si>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</si>
  <si>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</si>
  <si>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</si>
  <si>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</si>
  <si>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</si>
  <si>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</si>
  <si>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</si>
  <si>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</si>
  <si>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</si>
  <si>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</si>
  <si>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</si>
  <si>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</si>
  <si>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</si>
  <si>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</si>
  <si>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</si>
  <si>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</si>
  <si>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</si>
  <si>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</si>
  <si>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</si>
  <si>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</si>
  <si>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</si>
  <si>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</si>
  <si>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</si>
  <si>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</si>
  <si>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</si>
  <si>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</si>
  <si>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</si>
  <si>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</si>
  <si>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</si>
  <si>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</si>
  <si>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</si>
  <si>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</si>
  <si>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</si>
  <si>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</si>
  <si>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</si>
  <si>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</si>
  <si>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</si>
  <si>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</si>
  <si>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</si>
  <si>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</si>
  <si>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</si>
  <si>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</si>
  <si>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</si>
  <si>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</si>
  <si>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</si>
  <si>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</si>
  <si>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</si>
  <si>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</si>
  <si>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</si>
  <si>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</si>
  <si>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</si>
  <si>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</si>
  <si>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</si>
  <si>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</si>
  <si>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</si>
  <si>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</si>
  <si>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</si>
  <si>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</si>
  <si>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</si>
  <si>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</si>
  <si>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</si>
  <si>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</si>
  <si>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</si>
  <si>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</si>
  <si>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</si>
  <si>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</si>
  <si>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</si>
  <si>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</si>
  <si>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</si>
  <si>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</si>
  <si>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</si>
  <si>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</si>
  <si>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</si>
  <si>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</si>
  <si>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</si>
  <si>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</si>
  <si>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</si>
  <si>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</si>
  <si>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</si>
  <si>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</si>
  <si>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</si>
  <si>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</si>
  <si>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</si>
  <si>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</si>
  <si>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</si>
  <si>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</si>
  <si>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</si>
  <si>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</si>
  <si>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</si>
  <si>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</si>
  <si>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</si>
  <si>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</si>
  <si>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</si>
  <si>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</si>
  <si>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</si>
  <si>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</si>
  <si>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</si>
  <si>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</si>
  <si>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</si>
  <si>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</si>
  <si>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</si>
  <si>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</si>
  <si>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</si>
  <si>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</si>
  <si>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</si>
  <si>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</si>
  <si>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</si>
  <si>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</si>
  <si>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</si>
  <si>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</si>
  <si>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</si>
  <si>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</si>
  <si>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</si>
  <si>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</si>
  <si>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</si>
  <si>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</si>
  <si>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</si>
  <si>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</si>
  <si>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</si>
  <si>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</si>
  <si>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</si>
  <si>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</si>
  <si>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</si>
  <si>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</si>
  <si>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</si>
  <si>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</si>
  <si>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</si>
  <si>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</si>
  <si>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</si>
  <si>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</si>
  <si>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</si>
  <si>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</si>
  <si>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</si>
  <si>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</si>
  <si>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</si>
  <si>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</si>
  <si>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</si>
  <si>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</si>
  <si>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</si>
  <si>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</si>
  <si>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</si>
  <si>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</si>
  <si>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</si>
  <si>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</si>
  <si>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</si>
  <si>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</si>
  <si>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</si>
  <si>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</si>
  <si>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</si>
  <si>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</si>
  <si>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</si>
  <si>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</si>
  <si>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</si>
  <si>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</si>
  <si>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</si>
  <si>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</si>
  <si>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</si>
  <si>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</si>
  <si>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</si>
  <si>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</si>
  <si>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</si>
  <si>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</si>
  <si>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</si>
  <si>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</si>
  <si>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</si>
  <si>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</si>
  <si>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</si>
  <si>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</si>
  <si>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</si>
  <si>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</si>
  <si>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</si>
  <si>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</si>
  <si>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</si>
  <si>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</si>
  <si>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</si>
  <si>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</si>
  <si>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</si>
  <si>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</si>
  <si>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</si>
  <si>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</si>
  <si>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</si>
  <si>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</si>
  <si>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</si>
  <si>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</si>
  <si>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</si>
  <si>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</si>
  <si>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</si>
  <si>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</si>
  <si>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</si>
  <si>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</si>
  <si>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</si>
  <si>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</si>
  <si>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</si>
  <si>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</si>
  <si>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</si>
  <si>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</si>
  <si>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</si>
  <si>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</si>
  <si>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</si>
  <si>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</si>
  <si>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</si>
  <si>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</si>
  <si>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</si>
  <si>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</si>
  <si>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</si>
  <si>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</si>
  <si>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</si>
  <si>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</si>
  <si>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</si>
  <si>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</si>
  <si>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</si>
  <si>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</si>
  <si>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</si>
  <si>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</si>
  <si>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</si>
  <si>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</si>
  <si>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</si>
  <si>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</si>
  <si>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</si>
  <si>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</si>
  <si>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</si>
  <si>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</si>
  <si>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</si>
  <si>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</si>
  <si>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</si>
  <si>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</si>
  <si>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</si>
  <si>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</si>
  <si>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</si>
  <si>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</si>
  <si>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</si>
  <si>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</si>
  <si>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</si>
  <si>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</si>
  <si>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</si>
  <si>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</si>
  <si>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</si>
  <si>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</si>
  <si>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</si>
  <si>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</si>
  <si>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</si>
  <si>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</si>
  <si>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</si>
  <si>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</si>
  <si>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</si>
  <si>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</si>
  <si>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</si>
  <si>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</si>
  <si>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</si>
  <si>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</si>
  <si>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</si>
  <si>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</si>
  <si>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</si>
  <si>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</si>
  <si>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</si>
  <si>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</si>
  <si>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</si>
  <si>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</si>
  <si>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</si>
  <si>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</si>
  <si>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</si>
  <si>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</si>
  <si>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</si>
  <si>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</si>
  <si>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</si>
  <si>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</si>
  <si>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</si>
  <si>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</si>
  <si>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</si>
  <si>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</si>
  <si>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</si>
  <si>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</si>
  <si>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</si>
  <si>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</si>
  <si>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</si>
  <si>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</si>
  <si>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</si>
  <si>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</si>
  <si>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</si>
  <si>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</si>
  <si>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</si>
  <si>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</si>
  <si>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</si>
  <si>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</si>
  <si>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</si>
  <si>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</si>
  <si>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</si>
  <si>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</si>
  <si>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</si>
  <si>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</si>
  <si>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</si>
  <si>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</si>
  <si>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</si>
  <si>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</si>
  <si>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</si>
  <si>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</si>
  <si>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</si>
  <si>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</si>
  <si>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</si>
  <si>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</si>
  <si>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</si>
  <si>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</si>
  <si>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</si>
  <si>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</si>
  <si>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</si>
  <si>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</si>
  <si>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</si>
  <si>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</si>
  <si>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</si>
  <si>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</si>
  <si>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</si>
  <si>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</si>
  <si>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</si>
  <si>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</si>
  <si>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</si>
  <si>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</si>
  <si>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</si>
  <si>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</si>
  <si>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</si>
  <si>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</si>
  <si>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</si>
  <si>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</si>
  <si>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</si>
  <si>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</si>
  <si>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</si>
  <si>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</si>
  <si>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</si>
  <si>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</si>
  <si>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</si>
  <si>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</si>
  <si>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</si>
  <si>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</si>
  <si>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</si>
  <si>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</si>
  <si>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</si>
  <si>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</si>
  <si>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</si>
  <si>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</si>
  <si>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</si>
  <si>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</si>
  <si>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</si>
  <si>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</si>
  <si>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</si>
  <si>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</si>
  <si>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</si>
  <si>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</si>
  <si>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</si>
  <si>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</si>
  <si>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</si>
  <si>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</si>
  <si>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</si>
  <si>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</si>
  <si>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</si>
  <si>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</si>
  <si>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</si>
  <si>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</si>
  <si>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</si>
  <si>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</si>
  <si>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</si>
  <si>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</si>
  <si>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</si>
  <si>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</si>
  <si>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</si>
  <si>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</si>
  <si>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</si>
  <si>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</si>
  <si>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</si>
  <si>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</si>
  <si>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</si>
  <si>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</si>
  <si>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</si>
  <si>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</si>
  <si>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</si>
  <si>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</si>
  <si>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</si>
  <si>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</si>
  <si>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</si>
  <si>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</si>
  <si>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</si>
  <si>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</si>
  <si>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</si>
  <si>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</si>
  <si>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</si>
  <si>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</si>
  <si>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</si>
  <si>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</si>
  <si>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</si>
  <si>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</si>
  <si>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</si>
  <si>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</si>
  <si>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</si>
  <si>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</si>
  <si>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</si>
  <si>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</si>
  <si>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</si>
  <si>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</si>
  <si>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</si>
  <si>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</si>
  <si>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</si>
  <si>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</si>
  <si>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</si>
  <si>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</si>
  <si>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</si>
  <si>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</si>
  <si>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</si>
  <si>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</si>
  <si>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</si>
  <si>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</si>
  <si>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</si>
  <si>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</si>
  <si>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</si>
  <si>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</si>
  <si>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</si>
  <si>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</si>
  <si>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</si>
  <si>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</si>
  <si>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</si>
  <si>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</si>
  <si>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</si>
  <si>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</si>
  <si>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</si>
  <si>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</si>
  <si>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</si>
  <si>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</si>
  <si>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</si>
  <si>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</si>
  <si>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</si>
  <si>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</si>
  <si>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</si>
  <si>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</si>
  <si>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</si>
  <si>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</si>
  <si>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</si>
  <si>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</si>
  <si>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</si>
  <si>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</si>
  <si>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</si>
  <si>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</si>
  <si>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</si>
  <si>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</si>
  <si>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</si>
  <si>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</si>
  <si>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</si>
  <si>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</si>
  <si>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</si>
  <si>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</si>
  <si>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</si>
  <si>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</si>
  <si>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</si>
  <si>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</si>
  <si>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</si>
  <si>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</si>
  <si>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</si>
  <si>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</si>
  <si>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</si>
  <si>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</si>
  <si>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</si>
  <si>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</si>
  <si>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</si>
  <si>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</si>
  <si>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</si>
  <si>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</si>
  <si>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</si>
  <si>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</si>
  <si>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</si>
  <si>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</si>
  <si>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</si>
  <si>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</si>
  <si>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</si>
  <si>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</si>
  <si>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</si>
  <si>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</si>
  <si>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</si>
  <si>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</si>
  <si>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</si>
  <si>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</si>
  <si>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</si>
  <si>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</si>
  <si>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</si>
  <si>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</si>
  <si>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</si>
  <si>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</si>
  <si>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</si>
  <si>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</si>
  <si>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</si>
  <si>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</si>
  <si>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</si>
  <si>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</si>
  <si>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</si>
  <si>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</si>
  <si>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</si>
  <si>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</si>
  <si>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</si>
  <si>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</si>
  <si>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</si>
  <si>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</si>
  <si>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</si>
  <si>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</si>
  <si>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</si>
  <si>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</si>
  <si>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</si>
  <si>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</si>
  <si>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</si>
  <si>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</si>
  <si>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</si>
  <si>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</si>
  <si>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</si>
  <si>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</si>
  <si>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</si>
  <si>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</si>
  <si>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</si>
  <si>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</si>
  <si>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</si>
  <si>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</si>
  <si>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</si>
  <si>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</si>
  <si>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</si>
  <si>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</si>
  <si>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</si>
  <si>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</si>
  <si>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</si>
  <si>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</si>
  <si>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</si>
  <si>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</si>
  <si>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</si>
  <si>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</si>
  <si>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</si>
  <si>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</si>
  <si>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</si>
  <si>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</si>
  <si>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</si>
  <si>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</si>
  <si>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</si>
  <si>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</si>
  <si>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</si>
  <si>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</si>
  <si>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</si>
  <si>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</si>
  <si>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</si>
  <si>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</si>
  <si>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</si>
  <si>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</si>
  <si>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</si>
  <si>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</si>
  <si>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</si>
  <si>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</si>
  <si>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</si>
  <si>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</si>
  <si>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</si>
  <si>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</si>
  <si>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</si>
  <si>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</si>
  <si>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</si>
  <si>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</si>
  <si>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</si>
  <si>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</si>
  <si>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</si>
  <si>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</si>
  <si>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</si>
  <si>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</si>
  <si>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</si>
  <si>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</si>
  <si>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</si>
  <si>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</si>
  <si>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</si>
  <si>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</si>
  <si>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</si>
  <si>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</si>
  <si>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</si>
  <si>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</si>
  <si>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</si>
  <si>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</si>
  <si>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</si>
  <si>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</si>
  <si>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</si>
  <si>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</si>
  <si>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</si>
  <si>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</si>
  <si>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</si>
  <si>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</si>
  <si>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</si>
  <si>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</si>
  <si>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</si>
  <si>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</si>
  <si>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</si>
  <si>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</si>
  <si>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</si>
  <si>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</si>
  <si>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</si>
  <si>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</si>
  <si>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</si>
  <si>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</si>
  <si>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</si>
  <si>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</si>
  <si>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</si>
  <si>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</si>
  <si>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</si>
  <si>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</si>
  <si>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</si>
  <si>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</si>
  <si>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</si>
  <si>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</si>
  <si>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</si>
  <si>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</si>
  <si>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</si>
  <si>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</si>
  <si>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</si>
  <si>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</si>
  <si>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</si>
  <si>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</si>
  <si>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</si>
  <si>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</si>
  <si>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</si>
  <si>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</si>
  <si>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</si>
  <si>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</si>
  <si>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</si>
  <si>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</si>
  <si>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</si>
  <si>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</si>
  <si>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</si>
  <si>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</si>
  <si>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</si>
  <si>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</si>
  <si>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</si>
  <si>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</si>
  <si>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</si>
  <si>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</si>
  <si>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</si>
  <si>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</si>
  <si>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</si>
  <si>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</si>
  <si>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</si>
  <si>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</si>
  <si>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</si>
  <si>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</si>
  <si>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</si>
  <si>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</si>
  <si>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</si>
  <si>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</si>
  <si>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</si>
  <si>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</si>
  <si>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</si>
  <si>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</si>
  <si>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</si>
  <si>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</si>
  <si>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</si>
  <si>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</si>
  <si>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</si>
  <si>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</si>
  <si>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</si>
  <si>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</si>
  <si>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</si>
  <si>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</si>
  <si>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</si>
  <si>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</si>
  <si>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</si>
  <si>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</si>
  <si>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</si>
  <si>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</si>
  <si>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</si>
  <si>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</si>
  <si>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</si>
  <si>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</si>
  <si>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</si>
  <si>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</si>
  <si>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</si>
  <si>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</si>
  <si>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</si>
  <si>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</si>
  <si>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</si>
  <si>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</si>
  <si>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</si>
  <si>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</si>
  <si>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</si>
  <si>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</si>
  <si>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</si>
  <si>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</si>
  <si>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</si>
  <si>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</si>
  <si>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</si>
  <si>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</si>
  <si>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</si>
  <si>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</si>
  <si>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</si>
  <si>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</si>
  <si>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</si>
  <si>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</si>
  <si>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</si>
  <si>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</si>
  <si>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</si>
  <si>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</si>
  <si>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</si>
  <si>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</si>
  <si>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</si>
  <si>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</si>
  <si>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</si>
  <si>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</si>
  <si>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</si>
  <si>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</si>
  <si>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</si>
  <si>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</si>
  <si>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</si>
  <si>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</si>
  <si>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</si>
  <si>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</si>
  <si>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</si>
  <si>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</si>
  <si>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</si>
  <si>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</si>
  <si>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</si>
  <si>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</si>
  <si>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</si>
  <si>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</si>
  <si>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</si>
  <si>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</si>
  <si>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</si>
  <si>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</si>
  <si>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</si>
  <si>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</si>
  <si>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</si>
  <si>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</si>
  <si>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</si>
  <si>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</si>
  <si>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</si>
  <si>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</si>
  <si>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</si>
  <si>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</si>
  <si>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</si>
  <si>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</si>
  <si>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</si>
  <si>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</si>
  <si>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</si>
  <si>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</si>
  <si>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</si>
  <si>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</si>
  <si>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</si>
  <si>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</si>
  <si>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</si>
  <si>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</si>
  <si>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</si>
  <si>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</si>
  <si>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</si>
  <si>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</si>
  <si>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</si>
  <si>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</si>
  <si>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</si>
  <si>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</si>
  <si>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</si>
  <si>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</si>
  <si>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</si>
  <si>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</si>
  <si>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</si>
  <si>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</si>
  <si>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</si>
  <si>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</si>
  <si>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</si>
  <si>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</si>
  <si>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</si>
  <si>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</si>
  <si>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</si>
  <si>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</si>
  <si>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</si>
  <si>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</si>
  <si>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</si>
  <si>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</si>
  <si>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</si>
  <si>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</si>
  <si>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</si>
  <si>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</si>
  <si>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</si>
  <si>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</si>
  <si>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</si>
  <si>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</si>
  <si>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</si>
  <si>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</si>
  <si>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</si>
  <si>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</si>
  <si>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</si>
  <si>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</si>
  <si>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</si>
  <si>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</si>
  <si>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</si>
  <si>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</si>
  <si>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</si>
  <si>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</si>
  <si>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</si>
  <si>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</si>
  <si>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</si>
  <si>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</si>
  <si>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</si>
  <si>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</si>
  <si>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</si>
  <si>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</si>
  <si>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</si>
  <si>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</si>
  <si>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</si>
  <si>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</si>
  <si>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</si>
  <si>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</si>
  <si>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</si>
  <si>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</si>
  <si>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</si>
  <si>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</si>
  <si>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</si>
  <si>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</si>
  <si>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</si>
  <si>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</si>
  <si>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</si>
  <si>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</si>
  <si>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</si>
  <si>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</si>
  <si>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</si>
  <si>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</si>
  <si>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</si>
  <si>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</si>
  <si>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</si>
  <si>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</si>
  <si>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</si>
  <si>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</si>
  <si>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</si>
  <si>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</si>
  <si>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</si>
  <si>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</si>
  <si>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</si>
  <si>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</si>
  <si>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</si>
  <si>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</si>
  <si>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</si>
  <si>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</si>
  <si>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</si>
  <si>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</si>
  <si>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</si>
  <si>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</si>
  <si>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</si>
  <si>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</si>
  <si>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</si>
  <si>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</si>
  <si>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</si>
  <si>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</si>
  <si>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</si>
  <si>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</si>
  <si>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</si>
  <si>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</si>
  <si>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</si>
  <si>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</si>
  <si>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</si>
  <si>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</si>
  <si>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</si>
  <si>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</si>
  <si>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</si>
  <si>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</si>
  <si>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</si>
  <si>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</si>
  <si>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</si>
  <si>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</si>
  <si>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</si>
  <si>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</si>
  <si>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</si>
  <si>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</si>
  <si>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</si>
  <si>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</si>
  <si>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</si>
  <si>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</si>
  <si>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</si>
  <si>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</si>
  <si>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</si>
  <si>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</si>
  <si>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</si>
  <si>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</si>
  <si>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</si>
  <si>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</si>
  <si>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</si>
  <si>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</si>
  <si>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</si>
  <si>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</si>
  <si>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</si>
  <si>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</si>
  <si>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</si>
  <si>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</si>
  <si>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</si>
  <si>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</si>
  <si>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</si>
  <si>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</si>
  <si>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</si>
  <si>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</si>
  <si>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</si>
  <si>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</si>
  <si>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</si>
  <si>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</si>
  <si>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</si>
  <si>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</si>
  <si>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</si>
  <si>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</si>
  <si>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</si>
  <si>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</si>
  <si>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</si>
  <si>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</si>
  <si>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</si>
  <si>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</si>
  <si>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</si>
  <si>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</si>
  <si>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</si>
  <si>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</si>
  <si>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</si>
  <si>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</si>
  <si>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</si>
  <si>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</si>
  <si>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</si>
  <si>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</si>
  <si>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</si>
  <si>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</si>
  <si>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</si>
  <si>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</si>
  <si>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</si>
  <si>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</si>
  <si>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</si>
  <si>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</si>
  <si>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</si>
  <si>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</si>
  <si>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</si>
  <si>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</si>
  <si>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</si>
  <si>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</si>
  <si>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</si>
  <si>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</si>
  <si>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</si>
  <si>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</si>
  <si>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</si>
  <si>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</si>
  <si>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</si>
  <si>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</si>
  <si>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</si>
  <si>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</si>
  <si>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</si>
  <si>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</si>
  <si>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</si>
  <si>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</si>
  <si>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</si>
  <si>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</si>
  <si>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</si>
  <si>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</si>
  <si>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</si>
  <si>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</si>
  <si>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</si>
  <si>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</si>
  <si>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</si>
  <si>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</si>
  <si>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</si>
  <si>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</si>
  <si>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</si>
  <si>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</si>
  <si>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</si>
  <si>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</si>
  <si>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</si>
  <si>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</si>
  <si>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</si>
  <si>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</si>
  <si>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</si>
  <si>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</si>
  <si>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</si>
  <si>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</si>
  <si>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</si>
  <si>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</si>
  <si>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</si>
  <si>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</si>
  <si>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</si>
  <si>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</si>
  <si>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</si>
  <si>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</si>
  <si>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</si>
  <si>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</si>
  <si>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</si>
  <si>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</si>
  <si>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</si>
  <si>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</si>
  <si>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</si>
  <si>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</si>
  <si>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</si>
  <si>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</si>
  <si>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</si>
  <si>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</si>
  <si>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</si>
  <si>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</si>
  <si>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</si>
  <si>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</si>
  <si>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</si>
  <si>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</si>
  <si>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</si>
  <si>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</si>
  <si>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</si>
  <si>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</si>
  <si>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</si>
  <si>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</si>
  <si>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</si>
  <si>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</si>
  <si>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</si>
  <si>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</si>
  <si>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</si>
  <si>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</si>
  <si>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</si>
  <si>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</si>
  <si>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</si>
  <si>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</si>
  <si>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</si>
  <si>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</si>
  <si>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</si>
  <si>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</si>
  <si>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</si>
  <si>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</si>
  <si>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</si>
  <si>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</si>
  <si>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</si>
  <si>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</si>
  <si>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</si>
  <si>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</si>
  <si>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</si>
  <si>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</si>
  <si>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</si>
  <si>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</si>
  <si>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</si>
  <si>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</si>
  <si>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</si>
  <si>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</si>
  <si>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</si>
  <si>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</si>
  <si>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</si>
  <si>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</si>
  <si>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</si>
  <si>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</si>
  <si>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</si>
  <si>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</si>
  <si>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</si>
  <si>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</si>
  <si>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</si>
  <si>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</si>
  <si>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</si>
  <si>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</si>
  <si>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</si>
  <si>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</si>
  <si>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</si>
  <si>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</si>
  <si>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</si>
  <si>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</si>
  <si>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</si>
  <si>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</si>
  <si>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</si>
  <si>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</si>
  <si>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</si>
  <si>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</si>
  <si>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</si>
  <si>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</si>
  <si>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</si>
  <si>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</si>
  <si>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</si>
  <si>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</si>
  <si>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</si>
  <si>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</si>
  <si>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</si>
  <si>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</si>
  <si>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</si>
  <si>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</si>
  <si>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</si>
  <si>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</si>
  <si>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</si>
  <si>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</si>
  <si>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</si>
  <si>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</si>
  <si>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</si>
  <si>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</si>
  <si>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</si>
  <si>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</si>
  <si>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</si>
  <si>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</si>
  <si>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</si>
  <si>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</si>
  <si>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</si>
  <si>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</si>
  <si>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</si>
  <si>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</si>
  <si>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</si>
  <si>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</si>
  <si>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</si>
  <si>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</si>
  <si>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</si>
  <si>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</si>
  <si>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</si>
  <si>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</si>
  <si>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</si>
  <si>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</si>
  <si>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</si>
  <si>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</si>
  <si>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</si>
  <si>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</si>
  <si>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</si>
  <si>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</si>
  <si>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</si>
  <si>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</si>
  <si>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</si>
  <si>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</si>
  <si>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</si>
  <si>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</si>
  <si>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</si>
  <si>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</si>
  <si>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</si>
  <si>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</si>
  <si>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</si>
  <si>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</si>
  <si>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</si>
  <si>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</si>
  <si>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</si>
  <si>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</si>
  <si>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</si>
  <si>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</si>
  <si>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</si>
  <si>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</si>
  <si>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</si>
  <si>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</si>
  <si>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</si>
  <si>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</si>
  <si>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</si>
  <si>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</si>
  <si>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</si>
  <si>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</si>
  <si>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</si>
  <si>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</si>
  <si>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</si>
  <si>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</si>
  <si>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</si>
  <si>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</si>
  <si>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</si>
  <si>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</si>
  <si>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</si>
  <si>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</si>
  <si>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</si>
  <si>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</si>
  <si>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</si>
  <si>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</si>
  <si>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</si>
  <si>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</si>
  <si>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</si>
  <si>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</si>
  <si>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</si>
  <si>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</si>
  <si>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</si>
  <si>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</si>
  <si>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</si>
  <si>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</si>
  <si>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</si>
  <si>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</si>
  <si>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</si>
  <si>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</si>
  <si>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</si>
  <si>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</si>
  <si>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</si>
  <si>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</si>
  <si>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</si>
  <si>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</si>
  <si>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</si>
  <si>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</si>
  <si>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</si>
  <si>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</si>
  <si>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</si>
  <si>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</si>
  <si>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</si>
  <si>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</si>
  <si>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</si>
  <si>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</si>
  <si>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</si>
  <si>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</si>
  <si>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</si>
  <si>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</si>
  <si>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</si>
  <si>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</si>
  <si>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</si>
  <si>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</si>
  <si>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</si>
  <si>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</si>
  <si>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</si>
  <si>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</si>
  <si>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</si>
  <si>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</si>
  <si>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</si>
  <si>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</si>
  <si>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</si>
  <si>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</si>
  <si>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</si>
  <si>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</si>
  <si>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</si>
  <si>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</si>
  <si>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</si>
  <si>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</si>
  <si>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</si>
  <si>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</si>
  <si>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</si>
  <si>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</si>
  <si>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</si>
  <si>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</si>
  <si>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</si>
  <si>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</si>
  <si>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</si>
  <si>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</si>
  <si>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</si>
  <si>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</si>
  <si>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</si>
  <si>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</si>
  <si>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</si>
  <si>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</si>
  <si>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</si>
  <si>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</si>
  <si>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</si>
  <si>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</si>
  <si>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</si>
  <si>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</si>
  <si>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</si>
  <si>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</si>
  <si>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</si>
  <si>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</si>
  <si>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</si>
  <si>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</si>
  <si>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</si>
  <si>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</si>
  <si>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</si>
  <si>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</si>
  <si>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</si>
  <si>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</si>
  <si>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</si>
  <si>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</si>
  <si>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</si>
  <si>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</si>
  <si>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</si>
  <si>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</si>
  <si>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</si>
  <si>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</si>
  <si>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</si>
  <si>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</si>
  <si>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</si>
  <si>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</si>
  <si>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</si>
  <si>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</si>
  <si>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</si>
  <si>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</si>
  <si>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</si>
  <si>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</si>
  <si>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</si>
  <si>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</si>
  <si>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</si>
  <si>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</si>
  <si>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</si>
  <si>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</si>
  <si>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</si>
  <si>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</si>
  <si>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</si>
  <si>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</si>
  <si>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</si>
  <si>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</si>
  <si>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</si>
  <si>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</si>
  <si>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</si>
  <si>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</si>
  <si>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</si>
  <si>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</si>
  <si>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</si>
  <si>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</si>
  <si>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</si>
  <si>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</si>
  <si>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</si>
  <si>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</si>
  <si>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</si>
  <si>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</si>
  <si>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</si>
  <si>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</si>
  <si>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</si>
  <si>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</si>
  <si>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</si>
  <si>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</si>
  <si>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</si>
  <si>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</si>
  <si>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</si>
  <si>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</si>
  <si>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</si>
  <si>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</si>
  <si>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</si>
  <si>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</si>
  <si>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</si>
  <si>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</si>
  <si>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</si>
  <si>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</si>
  <si>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</si>
  <si>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</si>
  <si>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</si>
  <si>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</si>
  <si>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</si>
  <si>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</si>
  <si>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</si>
  <si>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</si>
  <si>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</si>
  <si>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</si>
  <si>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</si>
  <si>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</si>
  <si>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</si>
  <si>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</si>
  <si>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</si>
  <si>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</si>
  <si>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</si>
  <si>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</si>
  <si>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</si>
  <si>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</si>
  <si>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</si>
  <si>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</si>
  <si>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</si>
  <si>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</si>
  <si>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</si>
  <si>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</si>
  <si>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</si>
  <si>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</si>
  <si>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</si>
  <si>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</si>
  <si>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</si>
  <si>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</si>
  <si>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</si>
  <si>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</si>
  <si>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</si>
  <si>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</si>
  <si>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</si>
  <si>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</si>
  <si>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</si>
  <si>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</si>
  <si>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</si>
  <si>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</si>
  <si>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</si>
  <si>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</si>
  <si>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</si>
  <si>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</si>
  <si>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</si>
  <si>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</si>
  <si>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</si>
  <si>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</si>
  <si>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</si>
  <si>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</si>
  <si>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</si>
  <si>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</si>
  <si>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</si>
  <si>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</si>
  <si>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</si>
  <si>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</si>
  <si>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</si>
  <si>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</si>
  <si>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</si>
  <si>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</si>
  <si>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</si>
  <si>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</si>
  <si>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</si>
  <si>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</si>
  <si>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</si>
  <si>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</si>
  <si>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</si>
  <si>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</si>
  <si>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</si>
  <si>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</si>
  <si>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</si>
  <si>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</si>
  <si>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</si>
  <si>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</si>
  <si>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</si>
  <si>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</si>
  <si>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</si>
  <si>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</si>
  <si>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</si>
  <si>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</si>
  <si>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</si>
  <si>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</si>
  <si>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</si>
  <si>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</si>
  <si>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</si>
  <si>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</si>
  <si>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</si>
  <si>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</si>
  <si>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</si>
  <si>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</si>
  <si>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</si>
  <si>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</si>
  <si>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</si>
  <si>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</si>
  <si>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</si>
  <si>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</si>
  <si>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</si>
  <si>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</si>
  <si>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</si>
  <si>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</si>
  <si>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</si>
  <si>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</si>
  <si>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</si>
  <si>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</si>
  <si>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</si>
  <si>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</si>
  <si>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</si>
  <si>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</si>
  <si>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</si>
  <si>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</si>
  <si>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</si>
  <si>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</si>
  <si>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</si>
  <si>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</si>
  <si>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</si>
  <si>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</si>
  <si>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</si>
  <si>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</si>
  <si>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</si>
  <si>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</si>
  <si>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</si>
  <si>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</si>
  <si>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</si>
  <si>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</si>
  <si>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</si>
  <si>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</si>
  <si>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</si>
  <si>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</si>
  <si>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</si>
  <si>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</si>
  <si>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</si>
  <si>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</si>
  <si>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</si>
  <si>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</si>
  <si>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</si>
  <si>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</si>
  <si>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</si>
  <si>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</si>
  <si>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</si>
  <si>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</si>
  <si>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</si>
  <si>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</si>
  <si>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</si>
  <si>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</si>
  <si>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</si>
  <si>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</si>
  <si>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</si>
  <si>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</si>
  <si>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</si>
  <si>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</si>
  <si>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</si>
  <si>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</si>
  <si>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</si>
  <si>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</si>
  <si>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</si>
  <si>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</si>
  <si>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</si>
  <si>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</si>
  <si>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</si>
  <si>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</si>
  <si>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</si>
  <si>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</si>
  <si>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</si>
  <si>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</si>
  <si>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</si>
  <si>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</si>
  <si>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</si>
  <si>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</si>
  <si>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</si>
  <si>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</si>
  <si>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</si>
  <si>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</si>
  <si>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</si>
  <si>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</si>
  <si>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</si>
  <si>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</si>
  <si>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</si>
  <si>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</si>
  <si>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</si>
  <si>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</si>
  <si>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</si>
  <si>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</si>
  <si>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</si>
  <si>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</si>
  <si>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</si>
  <si>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</si>
  <si>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</si>
  <si>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</si>
  <si>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</si>
  <si>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</si>
  <si>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</si>
  <si>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</si>
  <si>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</si>
  <si>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</si>
  <si>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</si>
  <si>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</si>
  <si>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</si>
  <si>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</si>
  <si>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</si>
  <si>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</si>
  <si>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</si>
  <si>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</si>
  <si>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</si>
  <si>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</si>
  <si>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</si>
  <si>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</si>
  <si>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</si>
  <si>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</si>
  <si>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</si>
  <si>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</si>
  <si>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</si>
  <si>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</si>
  <si>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</si>
  <si>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</si>
  <si>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</si>
  <si>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</si>
  <si>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</si>
  <si>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</si>
  <si>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</si>
  <si>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</si>
  <si>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</si>
  <si>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</si>
  <si>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</si>
  <si>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</si>
  <si>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</si>
  <si>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</si>
  <si>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</si>
  <si>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</si>
  <si>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</si>
  <si>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</si>
  <si>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</si>
  <si>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</si>
  <si>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</si>
  <si>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</si>
  <si>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</si>
  <si>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</si>
  <si>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</si>
  <si>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</si>
  <si>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</si>
  <si>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</si>
  <si>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</si>
  <si>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</si>
  <si>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</si>
  <si>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</si>
  <si>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</si>
  <si>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</si>
  <si>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</si>
  <si>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</si>
  <si>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</si>
  <si>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</si>
  <si>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</si>
  <si>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</si>
  <si>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</si>
  <si>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</si>
  <si>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</si>
  <si>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</si>
  <si>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</si>
  <si>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</si>
  <si>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</si>
  <si>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</si>
  <si>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</si>
  <si>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</si>
  <si>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</si>
  <si>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</si>
  <si>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</si>
  <si>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</si>
  <si>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</si>
  <si>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</si>
  <si>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</si>
  <si>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</si>
  <si>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</si>
  <si>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</si>
  <si>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</si>
  <si>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</si>
  <si>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</si>
  <si>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</si>
  <si>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</si>
  <si>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</si>
  <si>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</si>
  <si>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</si>
  <si>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</si>
  <si>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</si>
  <si>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</si>
  <si>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</si>
  <si>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</si>
  <si>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</si>
  <si>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</si>
  <si>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</si>
  <si>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</si>
  <si>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</si>
  <si>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</si>
  <si>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</si>
  <si>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</si>
  <si>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</si>
  <si>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</si>
  <si>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</si>
  <si>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</si>
  <si>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</si>
  <si>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</si>
  <si>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</si>
  <si>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</si>
  <si>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</si>
  <si>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</si>
  <si>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</si>
  <si>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</si>
  <si>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</si>
  <si>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</si>
  <si>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</si>
  <si>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</si>
  <si>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</si>
  <si>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</si>
  <si>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</si>
  <si>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</si>
  <si>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</si>
  <si>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</si>
  <si>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</si>
  <si>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</si>
  <si>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</si>
  <si>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</si>
  <si>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</si>
  <si>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</si>
  <si>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</si>
  <si>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</si>
  <si>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</si>
  <si>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</si>
  <si>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</si>
  <si>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</si>
  <si>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</si>
  <si>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</si>
  <si>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</si>
  <si>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</si>
  <si>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</si>
  <si>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</si>
  <si>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</si>
  <si>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</si>
  <si>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</si>
  <si>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</si>
  <si>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</si>
  <si>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</si>
  <si>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</si>
  <si>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</si>
  <si>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</si>
  <si>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</si>
  <si>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</si>
  <si>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</si>
  <si>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</si>
  <si>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</si>
  <si>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</si>
  <si>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</si>
  <si>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</si>
  <si>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</si>
  <si>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</si>
  <si>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</si>
  <si>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</si>
  <si>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</si>
  <si>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</si>
  <si>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</si>
  <si>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</si>
  <si>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</si>
  <si>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</si>
  <si>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</si>
  <si>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</si>
  <si>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</si>
  <si>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</si>
  <si>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</si>
  <si>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</si>
  <si>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</si>
  <si>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</si>
  <si>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</si>
  <si>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</si>
  <si>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</si>
  <si>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</si>
  <si>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</si>
  <si>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</si>
  <si>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</si>
  <si>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</si>
  <si>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</si>
  <si>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</si>
  <si>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</si>
  <si>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</si>
  <si>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</si>
  <si>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</si>
  <si>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</si>
  <si>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</si>
  <si>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</si>
  <si>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</si>
  <si>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</si>
  <si>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</si>
  <si>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</si>
  <si>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</si>
  <si>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</si>
  <si>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</si>
  <si>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</si>
  <si>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</si>
  <si>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</si>
  <si>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</si>
  <si>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</si>
  <si>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</si>
  <si>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</si>
  <si>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</si>
  <si>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</si>
  <si>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</si>
  <si>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</si>
  <si>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</si>
  <si>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</si>
  <si>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</si>
  <si>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</si>
  <si>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</si>
  <si>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</si>
  <si>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</si>
  <si>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</si>
  <si>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</si>
  <si>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</si>
  <si>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</si>
  <si>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</si>
  <si>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</si>
  <si>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</si>
  <si>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</si>
  <si>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</si>
  <si>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</si>
  <si>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</si>
  <si>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</si>
  <si>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</si>
  <si>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</si>
  <si>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</si>
  <si>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</si>
  <si>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</si>
  <si>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</si>
  <si>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</si>
  <si>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</si>
  <si>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</si>
  <si>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</si>
  <si>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</si>
  <si>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</si>
  <si>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</si>
  <si>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</si>
  <si>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</si>
  <si>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</si>
  <si>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</si>
  <si>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</si>
  <si>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</si>
  <si>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</si>
  <si>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</si>
  <si>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</si>
  <si>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</si>
  <si>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</si>
  <si>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</si>
  <si>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</si>
  <si>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</si>
  <si>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</si>
  <si>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</si>
  <si>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</si>
  <si>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</si>
  <si>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</si>
  <si>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</si>
  <si>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</si>
  <si>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</si>
  <si>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</si>
  <si>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</si>
  <si>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</si>
  <si>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</si>
  <si>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</si>
  <si>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</si>
  <si>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</si>
  <si>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</si>
  <si>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</si>
  <si>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</si>
  <si>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</si>
  <si>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</si>
  <si>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</si>
  <si>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</si>
  <si>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</si>
  <si>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</si>
  <si>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</si>
  <si>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</si>
  <si>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</si>
  <si>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</si>
  <si>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</si>
  <si>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</si>
  <si>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</si>
  <si>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</si>
  <si>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</si>
  <si>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</si>
  <si>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</si>
  <si>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</si>
  <si>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</si>
  <si>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</si>
  <si>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</si>
  <si>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</si>
  <si>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</si>
  <si>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</si>
  <si>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</si>
  <si>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</si>
  <si>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</si>
  <si>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</si>
  <si>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</si>
  <si>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</si>
  <si>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</si>
  <si>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</si>
  <si>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</si>
  <si>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</si>
  <si>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</si>
  <si>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</si>
  <si>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</si>
  <si>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</si>
  <si>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</si>
  <si>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</si>
  <si>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</si>
  <si>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</si>
  <si>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</si>
  <si>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</si>
  <si>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</si>
  <si>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</si>
  <si>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</si>
  <si>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</si>
  <si>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</si>
  <si>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</si>
  <si>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</si>
  <si>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</si>
  <si>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</si>
  <si>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</si>
  <si>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</si>
  <si>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</si>
  <si>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</si>
  <si>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</si>
  <si>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</si>
  <si>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</si>
  <si>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</si>
  <si>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</si>
  <si>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</si>
  <si>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</si>
  <si>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</si>
  <si>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</si>
  <si>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</si>
  <si>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</si>
  <si>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</si>
  <si>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</si>
  <si>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</si>
  <si>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</si>
  <si>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</si>
  <si>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</si>
  <si>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</si>
  <si>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</si>
  <si>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</si>
  <si>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</si>
  <si>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</si>
  <si>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</si>
  <si>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</si>
  <si>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</si>
  <si>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</si>
  <si>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</si>
  <si>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</si>
  <si>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</si>
  <si>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</si>
  <si>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</si>
  <si>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</si>
  <si>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</si>
  <si>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</si>
  <si>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</si>
  <si>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</si>
  <si>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</si>
  <si>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</si>
  <si>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</si>
  <si>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</si>
  <si>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</si>
  <si>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</si>
  <si>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</si>
  <si>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</si>
  <si>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</si>
  <si>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</si>
  <si>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</si>
  <si>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</si>
  <si>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</si>
  <si>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</si>
  <si>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</si>
  <si>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</si>
  <si>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</si>
  <si>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</si>
  <si>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</si>
  <si>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</si>
  <si>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</si>
  <si>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</si>
  <si>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</si>
  <si>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</si>
  <si>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</si>
  <si>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</si>
  <si>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</si>
  <si>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</si>
  <si>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</si>
  <si>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</si>
  <si>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</si>
  <si>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</si>
  <si>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</si>
  <si>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</si>
  <si>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</si>
  <si>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</si>
  <si>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</si>
  <si>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</si>
  <si>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</si>
  <si>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</si>
  <si>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</si>
  <si>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</si>
  <si>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</si>
  <si>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</si>
  <si>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</si>
  <si>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</si>
  <si>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</si>
  <si>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</si>
  <si>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</si>
  <si>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</si>
  <si>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</si>
  <si>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</si>
  <si>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</si>
  <si>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</si>
  <si>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</si>
  <si>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</si>
  <si>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</si>
  <si>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</si>
  <si>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</si>
  <si>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</si>
  <si>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</si>
  <si>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</si>
  <si>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</si>
  <si>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</si>
  <si>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</si>
  <si>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</si>
  <si>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</si>
  <si>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</si>
  <si>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</si>
  <si>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</si>
  <si>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</si>
  <si>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</si>
  <si>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</si>
  <si>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</si>
  <si>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</si>
  <si>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</si>
  <si>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</si>
  <si>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</si>
  <si>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</si>
  <si>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</si>
  <si>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</si>
  <si>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</si>
  <si>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</si>
  <si>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</si>
  <si>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</si>
  <si>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</si>
  <si>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</si>
  <si>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</si>
  <si>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</si>
  <si>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</si>
  <si>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</si>
  <si>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</si>
  <si>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</si>
  <si>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</si>
  <si>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</si>
  <si>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</si>
  <si>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</si>
  <si>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</si>
  <si>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</si>
  <si>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</si>
  <si>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</si>
  <si>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</si>
  <si>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</si>
  <si>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</si>
  <si>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</si>
  <si>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</si>
  <si>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</si>
  <si>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</si>
  <si>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</si>
  <si>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</si>
  <si>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</si>
  <si>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</si>
  <si>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</si>
  <si>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</si>
  <si>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</si>
  <si>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</si>
  <si>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</si>
  <si>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</si>
  <si>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</si>
  <si>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</si>
  <si>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</si>
  <si>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</si>
  <si>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</si>
  <si>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</si>
  <si>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</si>
  <si>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</si>
  <si>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</si>
  <si>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</si>
  <si>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</si>
  <si>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</si>
  <si>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</si>
  <si>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</si>
  <si>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</si>
  <si>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</si>
  <si>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</si>
  <si>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</si>
  <si>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</si>
  <si>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</si>
  <si>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</si>
  <si>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</si>
  <si>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</si>
  <si>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</si>
  <si>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</si>
  <si>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</si>
  <si>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</si>
  <si>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</si>
  <si>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</si>
  <si>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</si>
  <si>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</si>
  <si>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</si>
  <si>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</si>
  <si>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</si>
  <si>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</si>
  <si>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</si>
  <si>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</si>
  <si>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</si>
  <si>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</si>
  <si>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</si>
  <si>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</si>
  <si>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</si>
  <si>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</si>
  <si>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</si>
  <si>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</si>
  <si>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</si>
  <si>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</si>
  <si>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</si>
  <si>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</si>
  <si>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</si>
  <si>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</si>
  <si>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</si>
  <si>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</si>
  <si>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</si>
  <si>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</si>
  <si>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</si>
  <si>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</si>
  <si>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</si>
  <si>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</si>
  <si>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</si>
  <si>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</si>
  <si>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</si>
  <si>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</si>
  <si>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</si>
  <si>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</si>
  <si>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</si>
  <si>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</si>
  <si>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</si>
  <si>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</si>
  <si>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</si>
  <si>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</si>
  <si>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</si>
  <si>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</si>
  <si>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</si>
  <si>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</si>
  <si>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</si>
  <si>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</si>
  <si>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</si>
  <si>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</si>
  <si>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</si>
  <si>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</si>
  <si>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</si>
  <si>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</si>
  <si>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</si>
  <si>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</si>
  <si>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</si>
  <si>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</si>
  <si>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</si>
  <si>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</si>
  <si>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</si>
  <si>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</si>
  <si>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</si>
  <si>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</si>
  <si>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</si>
  <si>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</si>
  <si>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</si>
  <si>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</si>
  <si>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</si>
  <si>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</si>
  <si>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</si>
  <si>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</si>
  <si>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</si>
  <si>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</si>
  <si>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</si>
  <si>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</si>
  <si>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</si>
  <si>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</si>
  <si>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</si>
  <si>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</si>
  <si>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</si>
  <si>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</si>
  <si>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</si>
  <si>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</si>
  <si>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</si>
  <si>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</si>
  <si>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</si>
  <si>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</si>
  <si>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</si>
  <si>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</si>
  <si>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</si>
  <si>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</si>
  <si>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</si>
  <si>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</si>
  <si>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</si>
  <si>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</si>
  <si>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</si>
  <si>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</si>
  <si>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</si>
  <si>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</si>
  <si>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</si>
  <si>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</si>
  <si>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</si>
  <si>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</si>
  <si>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</si>
  <si>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</si>
  <si>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</si>
  <si>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</si>
  <si>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</si>
  <si>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</si>
  <si>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</si>
  <si>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</si>
  <si>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</si>
  <si>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</si>
  <si>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</si>
  <si>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</si>
  <si>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</si>
  <si>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</si>
  <si>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</si>
  <si>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</si>
  <si>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</si>
  <si>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</si>
  <si>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</si>
  <si>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</si>
  <si>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</si>
  <si>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</si>
  <si>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</si>
  <si>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</si>
  <si>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</si>
  <si>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</si>
  <si>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</si>
  <si>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</si>
  <si>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</si>
  <si>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</si>
  <si>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</si>
  <si>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</si>
  <si>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</si>
  <si>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</si>
  <si>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</si>
  <si>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</si>
  <si>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</si>
  <si>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</si>
  <si>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</si>
  <si>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</si>
  <si>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</si>
  <si>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</si>
  <si>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</si>
  <si>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</si>
  <si>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</si>
  <si>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</si>
  <si>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</si>
  <si>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</si>
  <si>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</si>
  <si>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</si>
  <si>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</si>
  <si>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</si>
  <si>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</si>
  <si>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</si>
  <si>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</si>
  <si>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</si>
  <si>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</si>
  <si>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</si>
  <si>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</si>
  <si>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</si>
  <si>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</si>
  <si>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</si>
  <si>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</si>
  <si>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</si>
  <si>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</si>
  <si>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</si>
  <si>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</si>
  <si>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</si>
  <si>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</si>
  <si>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</si>
  <si>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</si>
  <si>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</si>
  <si>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</si>
  <si>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</si>
  <si>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</si>
  <si>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</si>
  <si>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</si>
  <si>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</si>
  <si>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</si>
  <si>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</si>
  <si>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</si>
  <si>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</si>
  <si>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</si>
  <si>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</si>
  <si>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</si>
  <si>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</si>
  <si>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</si>
  <si>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</si>
  <si>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</si>
  <si>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</si>
  <si>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</si>
  <si>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</si>
  <si>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</si>
  <si>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</si>
  <si>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</si>
  <si>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</si>
  <si>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</si>
  <si>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</si>
  <si>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</si>
  <si>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</si>
  <si>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</si>
  <si>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</si>
  <si>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</si>
  <si>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</si>
  <si>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</si>
  <si>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</si>
  <si>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</si>
  <si>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</si>
  <si>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</si>
  <si>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</si>
  <si>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</si>
  <si>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</si>
  <si>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</si>
  <si>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</si>
  <si>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</si>
  <si>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</si>
  <si>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</si>
  <si>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</si>
  <si>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</si>
  <si>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</si>
  <si>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</si>
  <si>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</si>
  <si>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</si>
  <si>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</si>
  <si>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</si>
  <si>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</si>
  <si>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</si>
  <si>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</si>
  <si>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</si>
  <si>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</si>
  <si>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</si>
  <si>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</si>
  <si>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</si>
  <si>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</si>
  <si>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</si>
  <si>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</si>
  <si>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</si>
  <si>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</si>
  <si>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</si>
  <si>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</si>
  <si>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</si>
  <si>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</si>
  <si>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</si>
  <si>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</si>
  <si>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</si>
  <si>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</si>
  <si>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</si>
  <si>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</si>
  <si>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</si>
  <si>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</si>
  <si>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</si>
  <si>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</si>
  <si>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</si>
  <si>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</si>
  <si>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</si>
  <si>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</si>
  <si>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</si>
  <si>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</si>
  <si>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</si>
  <si>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</si>
  <si>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</si>
  <si>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</si>
  <si>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</si>
  <si>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</si>
  <si>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</si>
  <si>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</si>
  <si>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</si>
  <si>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</si>
  <si>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</si>
  <si>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</si>
  <si>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</si>
  <si>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</si>
  <si>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</si>
  <si>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</si>
  <si>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</si>
  <si>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</si>
  <si>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</si>
  <si>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</si>
  <si>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</si>
  <si>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</si>
  <si>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</si>
  <si>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</si>
  <si>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</si>
  <si>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</si>
  <si>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</si>
  <si>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</si>
  <si>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</si>
  <si>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</si>
  <si>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</si>
  <si>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</si>
  <si>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</si>
  <si>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</si>
  <si>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</si>
  <si>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</si>
  <si>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</si>
  <si>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</si>
  <si>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</si>
  <si>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</si>
  <si>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</si>
  <si>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</si>
  <si>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</si>
  <si>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</si>
  <si>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</si>
  <si>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</si>
  <si>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</si>
  <si>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</si>
  <si>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</si>
  <si>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</si>
  <si>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</si>
  <si>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</si>
  <si>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</si>
  <si>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</si>
  <si>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</si>
  <si>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</si>
  <si>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</si>
  <si>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</si>
  <si>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</si>
  <si>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</si>
  <si>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</si>
  <si>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</si>
  <si>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</si>
  <si>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</si>
  <si>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</si>
  <si>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</si>
  <si>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</si>
  <si>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</si>
  <si>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</si>
  <si>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</si>
  <si>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</si>
  <si>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</si>
  <si>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</si>
  <si>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</si>
  <si>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</si>
  <si>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</si>
  <si>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</si>
  <si>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</si>
  <si>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</si>
  <si>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</si>
  <si>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</si>
  <si>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</si>
  <si>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</si>
  <si>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</si>
  <si>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</si>
  <si>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</si>
  <si>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</si>
  <si>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</si>
  <si>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</si>
  <si>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</si>
  <si>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</si>
  <si>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</si>
  <si>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</si>
  <si>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</si>
  <si>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</si>
  <si>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</si>
  <si>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</si>
  <si>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</si>
  <si>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</si>
  <si>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</si>
  <si>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</si>
  <si>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</si>
  <si>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</si>
  <si>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</si>
  <si>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</si>
  <si>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</si>
  <si>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</si>
  <si>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</si>
  <si>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</si>
  <si>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</si>
  <si>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</si>
  <si>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</si>
  <si>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</si>
  <si>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</si>
  <si>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</si>
  <si>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</si>
  <si>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</si>
  <si>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</si>
  <si>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</si>
  <si>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</si>
  <si>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</si>
  <si>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</si>
  <si>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</si>
  <si>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</si>
  <si>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</si>
  <si>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</si>
  <si>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</si>
  <si>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</si>
  <si>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</si>
  <si>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</si>
  <si>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</si>
  <si>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</si>
  <si>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</si>
  <si>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</si>
  <si>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</si>
  <si>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</si>
  <si>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</si>
  <si>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</si>
  <si>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</si>
  <si>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</si>
  <si>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</si>
  <si>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</si>
  <si>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</si>
  <si>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</si>
  <si>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</si>
  <si>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</si>
  <si>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</si>
  <si>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</si>
  <si>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</si>
  <si>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</si>
  <si>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</si>
  <si>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</si>
  <si>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</si>
  <si>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</si>
  <si>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</si>
  <si>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</si>
  <si>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</si>
  <si>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</si>
  <si>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</si>
  <si>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</si>
  <si>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</si>
  <si>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</si>
  <si>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</si>
  <si>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</si>
  <si>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</si>
  <si>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</si>
  <si>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</si>
  <si>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</si>
  <si>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</si>
  <si>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</si>
  <si>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</si>
  <si>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</si>
  <si>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</si>
  <si>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</si>
  <si>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</si>
  <si>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</si>
  <si>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</si>
  <si>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</si>
  <si>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</si>
  <si>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</si>
  <si>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</si>
  <si>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</si>
  <si>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</si>
  <si>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</si>
  <si>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</si>
  <si>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</si>
  <si>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</si>
  <si>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</si>
  <si>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</si>
  <si>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</si>
  <si>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</si>
  <si>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</si>
  <si>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</si>
  <si>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</si>
  <si>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</si>
  <si>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</si>
  <si>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</si>
  <si>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</si>
  <si>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</si>
  <si>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</si>
  <si>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</si>
  <si>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</si>
  <si>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</si>
  <si>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</si>
  <si>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</si>
  <si>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</si>
  <si>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</si>
  <si>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</si>
  <si>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</si>
  <si>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</si>
  <si>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</si>
  <si>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</si>
  <si>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</si>
  <si>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</si>
  <si>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</si>
  <si>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</si>
  <si>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</si>
  <si>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</si>
  <si>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</si>
  <si>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</si>
  <si>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</si>
  <si>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</si>
  <si>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</si>
  <si>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</si>
  <si>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</si>
  <si>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</si>
  <si>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</si>
  <si>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</si>
  <si>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</si>
  <si>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</si>
  <si>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</si>
  <si>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</si>
  <si>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</si>
  <si>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</si>
  <si>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</si>
  <si>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</si>
  <si>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</si>
  <si>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</si>
  <si>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</si>
  <si>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</si>
  <si>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</si>
  <si>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</si>
  <si>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</si>
  <si>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</si>
  <si>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</si>
  <si>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</si>
  <si>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</si>
  <si>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</si>
  <si>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</si>
  <si>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</si>
  <si>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</si>
  <si>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</si>
  <si>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</si>
  <si>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</si>
  <si>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</si>
  <si>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</si>
  <si>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</si>
  <si>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</si>
  <si>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</si>
  <si>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</si>
  <si>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</si>
  <si>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</si>
  <si>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</si>
  <si>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</si>
  <si>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</si>
  <si>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</si>
  <si>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</si>
  <si>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</si>
  <si>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</si>
  <si>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</si>
  <si>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</si>
  <si>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</si>
  <si>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</si>
  <si>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</si>
  <si>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</si>
  <si>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</si>
  <si>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</si>
  <si>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</si>
  <si>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</si>
  <si>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</si>
  <si>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</si>
  <si>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</si>
  <si>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</si>
  <si>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</si>
  <si>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</si>
  <si>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</si>
  <si>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</si>
  <si>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</si>
  <si>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</si>
  <si>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</si>
  <si>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</si>
  <si>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</si>
  <si>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</si>
  <si>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</si>
  <si>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</si>
  <si>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</si>
  <si>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</si>
  <si>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</si>
  <si>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</si>
  <si>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</si>
  <si>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</si>
  <si>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</si>
  <si>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</si>
  <si>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</si>
  <si>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</si>
  <si>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</si>
  <si>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</si>
  <si>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</si>
  <si>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</si>
  <si>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</si>
  <si>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</si>
  <si>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</si>
  <si>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</si>
  <si>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</si>
  <si>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</si>
  <si>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</si>
  <si>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</si>
  <si>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</si>
  <si>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</si>
  <si>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</si>
  <si>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</si>
  <si>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</si>
  <si>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</si>
  <si>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</si>
  <si>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</si>
  <si>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</si>
  <si>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</si>
  <si>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</si>
  <si>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</si>
  <si>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</si>
  <si>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</si>
  <si>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</si>
  <si>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</si>
  <si>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</si>
  <si>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</si>
  <si>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</si>
  <si>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</si>
  <si>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</si>
  <si>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</si>
  <si>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</si>
  <si>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</si>
  <si>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</si>
  <si>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</si>
  <si>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</si>
  <si>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</si>
  <si>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</si>
  <si>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</si>
  <si>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</si>
  <si>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</si>
  <si>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</si>
  <si>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</si>
  <si>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</si>
  <si>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</si>
  <si>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</si>
  <si>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</si>
  <si>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</si>
  <si>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</si>
  <si>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</si>
  <si>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</si>
  <si>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</si>
  <si>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</si>
  <si>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</si>
  <si>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</si>
  <si>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</si>
  <si>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</si>
  <si>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</si>
  <si>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</si>
  <si>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</si>
  <si>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</si>
  <si>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</si>
  <si>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</si>
  <si>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</si>
  <si>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</si>
  <si>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</si>
  <si>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</si>
  <si>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</si>
  <si>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</si>
  <si>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</si>
  <si>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</si>
  <si>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</si>
  <si>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</si>
  <si>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</si>
  <si>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</si>
  <si>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</si>
  <si>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</si>
  <si>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</si>
  <si>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</si>
  <si>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</si>
  <si>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</si>
  <si>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</si>
  <si>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</si>
  <si>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</si>
  <si>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</si>
  <si>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</si>
  <si>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</si>
  <si>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</si>
  <si>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</si>
  <si>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</si>
  <si>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</si>
  <si>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</si>
  <si>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</si>
  <si>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</si>
  <si>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</si>
  <si>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</si>
  <si>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</si>
  <si>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</si>
  <si>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</si>
  <si>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</si>
  <si>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</si>
  <si>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</si>
  <si>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</si>
  <si>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</si>
  <si>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</si>
  <si>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</si>
  <si>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</si>
  <si>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</si>
  <si>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</si>
  <si>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</si>
  <si>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</si>
  <si>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</si>
  <si>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</si>
  <si>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</si>
  <si>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</si>
  <si>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</si>
  <si>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</si>
  <si>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</si>
  <si>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</si>
  <si>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</si>
  <si>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</si>
  <si>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</si>
  <si>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</si>
  <si>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</si>
  <si>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</si>
  <si>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</si>
  <si>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</si>
  <si>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</si>
  <si>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</si>
  <si>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</si>
  <si>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</si>
  <si>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</si>
  <si>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</si>
  <si>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</si>
  <si>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</si>
  <si>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</si>
  <si>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</si>
  <si>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</si>
  <si>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</si>
  <si>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</si>
  <si>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</si>
  <si>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</si>
  <si>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</si>
  <si>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</si>
  <si>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</si>
  <si>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</si>
  <si>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</si>
  <si>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</si>
  <si>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</si>
  <si>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</si>
  <si>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</si>
  <si>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</si>
  <si>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</si>
  <si>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</si>
  <si>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</si>
  <si>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</si>
  <si>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</si>
  <si>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</si>
  <si>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</si>
  <si>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</si>
  <si>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</si>
  <si>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</si>
  <si>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</si>
  <si>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</si>
  <si>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</si>
  <si>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</si>
  <si>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</si>
  <si>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</si>
  <si>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</si>
  <si>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</si>
  <si>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</si>
  <si>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</si>
  <si>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</si>
  <si>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</si>
  <si>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</si>
  <si>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</si>
  <si>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</si>
  <si>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</si>
  <si>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</si>
  <si>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</si>
  <si>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</si>
  <si>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</si>
  <si>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</si>
  <si>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</si>
  <si>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</si>
  <si>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</si>
  <si>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</si>
  <si>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</si>
  <si>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</si>
  <si>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</si>
  <si>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</si>
  <si>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</si>
  <si>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</si>
  <si>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</si>
  <si>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</si>
  <si>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</si>
  <si>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</si>
  <si>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</si>
  <si>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</si>
  <si>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</si>
  <si>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</si>
  <si>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</si>
  <si>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</si>
  <si>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</si>
  <si>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</si>
  <si>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</si>
  <si>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</si>
  <si>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</si>
  <si>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</si>
  <si>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</si>
  <si>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</si>
  <si>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</si>
  <si>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</si>
  <si>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</si>
  <si>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</si>
  <si>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</si>
  <si>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</si>
  <si>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</si>
  <si>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</si>
  <si>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</si>
  <si>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</si>
  <si>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</si>
  <si>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</si>
  <si>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</si>
  <si>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</si>
  <si>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</si>
  <si>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</si>
  <si>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</si>
  <si>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</si>
  <si>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</si>
  <si>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</si>
  <si>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</si>
  <si>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</si>
  <si>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</si>
  <si>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</si>
  <si>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</si>
  <si>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</si>
  <si>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</si>
  <si>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</si>
  <si>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</si>
  <si>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</si>
  <si>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</si>
  <si>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</si>
  <si>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</si>
  <si>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</si>
  <si>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</si>
  <si>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</si>
  <si>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</si>
  <si>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</si>
  <si>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</si>
  <si>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</si>
  <si>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</si>
  <si>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</si>
  <si>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</si>
  <si>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</si>
  <si>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</si>
  <si>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</si>
  <si>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</si>
  <si>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</si>
  <si>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</si>
  <si>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</si>
  <si>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</si>
  <si>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</si>
  <si>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</si>
  <si>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</si>
  <si>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</si>
  <si>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</si>
  <si>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</si>
  <si>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</si>
  <si>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</si>
  <si>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</si>
  <si>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</si>
  <si>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</si>
  <si>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</si>
  <si>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</si>
  <si>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</si>
  <si>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</si>
  <si>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</si>
  <si>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</si>
  <si>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</si>
  <si>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</si>
  <si>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</si>
  <si>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</si>
  <si>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</si>
  <si>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</si>
  <si>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</si>
  <si>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</si>
  <si>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</si>
  <si>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</si>
  <si>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</si>
  <si>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</si>
  <si>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</si>
  <si>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</si>
  <si>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</si>
  <si>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</si>
  <si>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</si>
  <si>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</si>
  <si>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</si>
  <si>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</si>
  <si>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</si>
  <si>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</si>
  <si>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</si>
  <si>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</si>
  <si>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</si>
  <si>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</si>
  <si>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</si>
  <si>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</si>
  <si>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</si>
  <si>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</si>
  <si>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</si>
  <si>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</si>
  <si>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</si>
  <si>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</si>
  <si>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</si>
  <si>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</si>
  <si>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</si>
  <si>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</si>
  <si>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</si>
  <si>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</si>
  <si>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</si>
  <si>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</si>
  <si>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</si>
  <si>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</si>
  <si>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</si>
  <si>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</si>
  <si>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</si>
  <si>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</si>
  <si>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</si>
  <si>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</si>
  <si>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</si>
  <si>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</si>
  <si>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</si>
  <si>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</si>
  <si>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</si>
  <si>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</si>
  <si>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</si>
  <si>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</si>
  <si>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</si>
  <si>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</si>
  <si>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</si>
  <si>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</si>
  <si>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</si>
  <si>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</si>
  <si>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</si>
  <si>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</si>
  <si>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</si>
  <si>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</si>
  <si>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</si>
  <si>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</si>
  <si>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</si>
  <si>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</si>
  <si>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</si>
  <si>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</si>
  <si>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</si>
  <si>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</si>
  <si>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</si>
  <si>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</si>
  <si>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</si>
  <si>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</si>
  <si>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</si>
  <si>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</si>
  <si>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</si>
  <si>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</si>
  <si>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</si>
  <si>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</si>
  <si>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</si>
  <si>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</si>
  <si>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</si>
  <si>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</si>
  <si>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</si>
  <si>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</si>
  <si>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</si>
  <si>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</si>
  <si>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</si>
  <si>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</si>
  <si>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</si>
  <si>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</si>
  <si>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</si>
  <si>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</si>
  <si>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</si>
  <si>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</si>
  <si>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</si>
  <si>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</si>
  <si>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</si>
  <si>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</si>
  <si>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</si>
  <si>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</si>
  <si>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</si>
  <si>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</si>
  <si>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</si>
  <si>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</si>
  <si>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</si>
  <si>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</si>
  <si>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</si>
  <si>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</si>
  <si>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</si>
  <si>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</si>
  <si>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</si>
  <si>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</si>
  <si>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</si>
  <si>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</si>
  <si>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</si>
  <si>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</si>
  <si>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</si>
  <si>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</si>
  <si>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</si>
  <si>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</si>
  <si>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</si>
  <si>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</si>
  <si>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</si>
  <si>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</si>
  <si>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</si>
  <si>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</si>
  <si>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</si>
  <si>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</si>
  <si>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</si>
  <si>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</si>
  <si>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</si>
  <si>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</si>
  <si>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</si>
  <si>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</si>
  <si>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</si>
  <si>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</si>
  <si>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</si>
  <si>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</si>
  <si>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</si>
  <si>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</si>
  <si>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</si>
  <si>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</si>
  <si>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</si>
  <si>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</si>
  <si>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</si>
  <si>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</si>
  <si>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</si>
  <si>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</si>
  <si>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</si>
  <si>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</si>
  <si>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</si>
  <si>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</si>
  <si>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</si>
  <si>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</si>
  <si>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</si>
  <si>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</si>
  <si>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</si>
  <si>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</si>
  <si>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</si>
  <si>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</si>
  <si>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</si>
  <si>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</si>
  <si>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</si>
  <si>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</si>
  <si>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</si>
  <si>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</si>
  <si>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</si>
  <si>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</si>
  <si>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</si>
  <si>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</si>
  <si>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</si>
  <si>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</si>
  <si>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</si>
  <si>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</si>
  <si>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</si>
  <si>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</si>
  <si>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</si>
  <si>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</si>
  <si>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</si>
  <si>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</si>
  <si>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</si>
  <si>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</si>
  <si>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</si>
  <si>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</si>
  <si>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</si>
  <si>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</si>
  <si>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</si>
  <si>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</si>
  <si>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</si>
  <si>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</si>
  <si>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</si>
  <si>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</si>
  <si>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</si>
  <si>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</si>
  <si>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</si>
  <si>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</si>
  <si>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</si>
  <si>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</si>
  <si>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</si>
  <si>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</si>
  <si>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</si>
  <si>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</si>
  <si>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</si>
  <si>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</si>
  <si>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</si>
  <si>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</si>
  <si>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</si>
  <si>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</si>
  <si>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</si>
  <si>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</si>
  <si>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</si>
  <si>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</si>
  <si>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</si>
  <si>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</si>
  <si>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</si>
  <si>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</si>
  <si>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</si>
  <si>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</si>
  <si>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</si>
  <si>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</si>
  <si>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</si>
  <si>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</si>
  <si>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</si>
  <si>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</si>
  <si>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</si>
  <si>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</si>
  <si>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</si>
  <si>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</si>
  <si>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</si>
  <si>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</si>
  <si>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</si>
  <si>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</si>
  <si>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</si>
  <si>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</si>
  <si>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</si>
  <si>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</si>
  <si>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</si>
  <si>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</si>
  <si>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</si>
  <si>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</si>
  <si>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</si>
  <si>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</si>
  <si>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</si>
  <si>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</si>
  <si>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</si>
  <si>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</si>
  <si>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</si>
  <si>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</si>
  <si>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</si>
  <si>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</si>
  <si>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</si>
  <si>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</si>
  <si>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</si>
  <si>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</si>
  <si>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</si>
  <si>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</si>
  <si>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</si>
  <si>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</si>
  <si>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</si>
  <si>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</si>
  <si>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</si>
  <si>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</si>
  <si>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</si>
  <si>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</si>
  <si>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</si>
  <si>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</si>
  <si>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</si>
  <si>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</si>
  <si>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</si>
  <si>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</si>
  <si>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</si>
  <si>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</si>
  <si>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</si>
  <si>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</si>
  <si>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</si>
  <si>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</si>
  <si>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</si>
  <si>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</si>
  <si>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</si>
  <si>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</si>
  <si>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</si>
  <si>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</si>
  <si>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</si>
  <si>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</si>
  <si>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</si>
  <si>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</si>
  <si>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</si>
  <si>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</si>
  <si>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</si>
  <si>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</si>
  <si>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</si>
  <si>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</si>
  <si>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</si>
  <si>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</si>
  <si>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</si>
  <si>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</si>
  <si>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</si>
  <si>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</si>
  <si>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</si>
  <si>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</si>
  <si>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</si>
  <si>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</si>
  <si>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</si>
  <si>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</si>
  <si>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</si>
  <si>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</si>
  <si>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</si>
  <si>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</si>
  <si>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</si>
  <si>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</si>
  <si>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</si>
  <si>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</si>
  <si>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</si>
  <si>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</si>
  <si>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</si>
  <si>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</si>
  <si>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</si>
  <si>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</si>
  <si>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</si>
  <si>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</si>
  <si>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</si>
  <si>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</si>
  <si>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</si>
  <si>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</si>
  <si>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</si>
  <si>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</si>
  <si>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</si>
  <si>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</si>
  <si>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</si>
  <si>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</si>
  <si>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</si>
  <si>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</si>
  <si>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</si>
  <si>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</si>
  <si>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</si>
  <si>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</si>
  <si>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</si>
  <si>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</si>
  <si>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</si>
  <si>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</si>
  <si>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</si>
  <si>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</si>
  <si>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</si>
  <si>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</si>
  <si>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</si>
  <si>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</si>
  <si>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</si>
  <si>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</si>
  <si>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</si>
  <si>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</si>
  <si>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</si>
  <si>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</si>
  <si>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</si>
  <si>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</si>
  <si>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</si>
  <si>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</si>
  <si>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</si>
  <si>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</si>
  <si>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</si>
  <si>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</si>
  <si>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</si>
  <si>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</si>
  <si>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</si>
  <si>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</si>
  <si>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</si>
  <si>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</si>
  <si>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</si>
  <si>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</si>
  <si>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</si>
  <si>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</si>
  <si>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</si>
  <si>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</si>
  <si>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</si>
  <si>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</si>
  <si>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</si>
  <si>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</si>
  <si>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</si>
  <si>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</si>
  <si>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</si>
  <si>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</si>
  <si>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</si>
  <si>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</si>
  <si>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</si>
  <si>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</si>
  <si>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</si>
  <si>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</si>
  <si>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</si>
  <si>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</si>
  <si>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</si>
  <si>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</si>
  <si>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</si>
  <si>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</si>
  <si>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</si>
  <si>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</si>
  <si>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</si>
  <si>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</si>
  <si>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</si>
  <si>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</si>
  <si>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</si>
  <si>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</si>
  <si>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</si>
  <si>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</si>
  <si>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</si>
  <si>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</si>
  <si>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</si>
  <si>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</si>
  <si>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</si>
  <si>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</si>
  <si>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</si>
  <si>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</si>
  <si>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</si>
  <si>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</si>
  <si>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</si>
  <si>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</si>
  <si>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</si>
  <si>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</si>
  <si>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</si>
  <si>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</si>
  <si>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</si>
  <si>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</si>
  <si>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</si>
  <si>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</si>
  <si>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</si>
  <si>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</si>
  <si>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</si>
  <si>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</si>
  <si>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</si>
  <si>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</si>
  <si>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</si>
  <si>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</si>
  <si>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</si>
  <si>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</si>
  <si>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</si>
  <si>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</si>
  <si>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</si>
  <si>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</si>
  <si>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</si>
  <si>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</si>
  <si>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</si>
  <si>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</si>
  <si>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</si>
  <si>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</si>
  <si>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</si>
  <si>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</si>
  <si>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</si>
  <si>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</si>
  <si>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</si>
  <si>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</si>
  <si>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</si>
  <si>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</si>
  <si>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</si>
  <si>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</si>
  <si>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</si>
  <si>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</si>
  <si>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</si>
  <si>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</si>
  <si>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</si>
  <si>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</si>
  <si>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</si>
  <si>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</si>
  <si>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</si>
  <si>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</si>
  <si>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</si>
  <si>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</si>
  <si>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</si>
  <si>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</si>
  <si>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</si>
  <si>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</si>
  <si>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</si>
  <si>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</si>
  <si>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</si>
  <si>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</si>
  <si>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</si>
  <si>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</si>
  <si>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</si>
  <si>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</si>
  <si>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</si>
  <si>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</si>
  <si>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</si>
  <si>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</si>
  <si>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</si>
  <si>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</si>
  <si>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</si>
  <si>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</si>
  <si>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</si>
  <si>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</si>
  <si>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</si>
  <si>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</si>
  <si>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</si>
  <si>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</si>
  <si>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</si>
  <si>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</si>
  <si>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</si>
  <si>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</si>
  <si>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</si>
  <si>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</si>
  <si>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</si>
  <si>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</si>
  <si>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</si>
  <si>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</si>
  <si>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</si>
  <si>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</si>
  <si>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</si>
  <si>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</si>
  <si>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</si>
  <si>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</si>
  <si>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</si>
  <si>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</si>
  <si>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</si>
  <si>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</si>
  <si>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</si>
  <si>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</si>
  <si>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</si>
  <si>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</si>
  <si>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</si>
  <si>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</si>
  <si>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</si>
  <si>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</si>
  <si>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</si>
  <si>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</si>
  <si>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</si>
  <si>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</si>
  <si>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</si>
  <si>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</si>
  <si>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</si>
  <si>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</si>
  <si>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</si>
  <si>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</si>
  <si>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</si>
  <si>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</si>
  <si>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</si>
  <si>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</si>
  <si>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</si>
  <si>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</si>
  <si>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</si>
  <si>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</si>
  <si>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</si>
  <si>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</si>
  <si>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</si>
  <si>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</si>
  <si>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</si>
  <si>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</si>
  <si>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</si>
  <si>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</si>
  <si>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</si>
  <si>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</si>
  <si>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</si>
  <si>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</si>
  <si>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</si>
  <si>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</si>
  <si>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</si>
  <si>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</si>
  <si>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</si>
  <si>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</si>
  <si>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</si>
  <si>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</si>
  <si>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</si>
  <si>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</si>
  <si>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</si>
  <si>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</si>
  <si>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</si>
  <si>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</si>
  <si>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</si>
  <si>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</si>
  <si>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</si>
  <si>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</si>
  <si>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</si>
  <si>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</si>
  <si>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</si>
  <si>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</si>
  <si>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</si>
  <si>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</si>
  <si>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</si>
  <si>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</si>
  <si>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</si>
  <si>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</si>
  <si>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</si>
  <si>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</si>
  <si>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</si>
  <si>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</si>
  <si>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</si>
  <si>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</si>
  <si>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</si>
  <si>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</si>
  <si>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</si>
  <si>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</si>
  <si>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</si>
  <si>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</si>
  <si>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</si>
  <si>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</si>
  <si>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</si>
  <si>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</si>
  <si>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</si>
  <si>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</si>
  <si>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</si>
  <si>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</si>
  <si>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</si>
  <si>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</si>
  <si>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</si>
  <si>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</si>
  <si>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</si>
  <si>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</si>
  <si>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</si>
  <si>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</si>
  <si>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</si>
  <si>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</si>
  <si>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</si>
  <si>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</si>
  <si>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</si>
  <si>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</si>
  <si>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</si>
  <si>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</si>
  <si>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</si>
  <si>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</si>
  <si>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</si>
  <si>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</si>
  <si>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</si>
  <si>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</si>
  <si>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</si>
  <si>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</si>
  <si>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</si>
  <si>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</si>
  <si>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</si>
  <si>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</si>
  <si>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</si>
  <si>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</si>
  <si>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</si>
  <si>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</si>
  <si>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</si>
  <si>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</si>
  <si>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</si>
  <si>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</si>
  <si>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</si>
  <si>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</si>
  <si>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</si>
  <si>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</si>
  <si>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</si>
  <si>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</si>
  <si>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</si>
  <si>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</si>
  <si>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</si>
  <si>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</si>
  <si>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</si>
  <si>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</si>
  <si>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</si>
  <si>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</si>
  <si>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</si>
  <si>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</si>
  <si>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</si>
  <si>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</si>
  <si>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</si>
  <si>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</si>
  <si>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</si>
  <si>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</si>
  <si>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</si>
  <si>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</si>
  <si>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</si>
  <si>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</si>
  <si>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</si>
  <si>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</si>
  <si>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</si>
  <si>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</si>
  <si>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</si>
  <si>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</si>
  <si>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</si>
  <si>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</si>
  <si>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</si>
  <si>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</si>
  <si>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</si>
  <si>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</si>
  <si>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</si>
  <si>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</si>
  <si>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</si>
  <si>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</si>
  <si>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</si>
  <si>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</si>
  <si>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</si>
  <si>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</si>
  <si>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</si>
  <si>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</si>
  <si>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</si>
  <si>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</si>
  <si>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</si>
  <si>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</si>
  <si>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</si>
  <si>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</si>
  <si>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</si>
  <si>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</si>
  <si>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</si>
  <si>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</si>
  <si>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</si>
  <si>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</si>
  <si>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</si>
  <si>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</si>
  <si>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</si>
  <si>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</si>
  <si>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</si>
  <si>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</si>
  <si>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</si>
  <si>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</si>
  <si>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</si>
  <si>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</si>
  <si>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</si>
  <si>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</si>
  <si>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</si>
  <si>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</si>
  <si>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</si>
  <si>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</si>
  <si>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</si>
  <si>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</si>
  <si>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</si>
  <si>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</si>
  <si>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</si>
  <si>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</si>
  <si>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</si>
  <si>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</si>
  <si>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</si>
  <si>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</si>
  <si>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</si>
  <si>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</si>
  <si>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</si>
  <si>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</si>
  <si>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</si>
  <si>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</si>
  <si>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</si>
  <si>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</si>
  <si>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</si>
  <si>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</si>
  <si>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</si>
  <si>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</si>
  <si>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</si>
  <si>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</si>
  <si>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</si>
  <si>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</si>
  <si>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</si>
  <si>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</si>
  <si>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</si>
  <si>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</si>
  <si>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</si>
  <si>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</si>
  <si>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</si>
  <si>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</si>
  <si>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</si>
  <si>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</si>
  <si>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</si>
  <si>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</si>
  <si>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</si>
  <si>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</si>
  <si>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</si>
  <si>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</si>
  <si>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</si>
  <si>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</si>
  <si>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</si>
  <si>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</si>
  <si>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</si>
  <si>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</si>
  <si>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</si>
  <si>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</si>
  <si>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</si>
  <si>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</si>
  <si>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</si>
  <si>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</si>
  <si>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</si>
  <si>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</si>
  <si>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</si>
  <si>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</si>
  <si>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</si>
  <si>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</si>
  <si>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</si>
  <si>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</si>
  <si>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</si>
  <si>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</si>
  <si>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</si>
  <si>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</si>
  <si>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</si>
  <si>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</si>
  <si>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</si>
  <si>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</si>
  <si>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</si>
  <si>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</si>
  <si>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</si>
  <si>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</si>
  <si>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</si>
  <si>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</si>
  <si>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</si>
  <si>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</si>
  <si>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</si>
  <si>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</si>
  <si>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</si>
  <si>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</si>
  <si>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</si>
  <si>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</si>
  <si>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</si>
  <si>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</si>
  <si>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</si>
  <si>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</si>
  <si>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</si>
  <si>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</si>
  <si>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</si>
  <si>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</si>
  <si>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</si>
  <si>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</si>
  <si>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</si>
  <si>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</si>
  <si>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</si>
  <si>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</si>
  <si>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</si>
  <si>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</si>
  <si>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</si>
  <si>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</si>
  <si>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</si>
  <si>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</si>
  <si>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</si>
  <si>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</si>
  <si>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</si>
  <si>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</si>
  <si>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</si>
  <si>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</si>
  <si>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</si>
  <si>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</si>
  <si>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</si>
  <si>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</si>
  <si>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</si>
  <si>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</si>
  <si>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</si>
  <si>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</si>
  <si>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</si>
  <si>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</si>
  <si>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</si>
  <si>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</si>
  <si>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</si>
  <si>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</si>
  <si>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</si>
  <si>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</si>
  <si>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</si>
  <si>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</si>
  <si>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</si>
  <si>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</si>
  <si>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</si>
  <si>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</si>
  <si>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</si>
  <si>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</si>
  <si>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</si>
  <si>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</si>
  <si>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</si>
  <si>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</si>
  <si>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</si>
  <si>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</si>
  <si>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</si>
  <si>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</si>
  <si>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</si>
  <si>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</si>
  <si>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</si>
  <si>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</si>
  <si>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</si>
  <si>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</si>
  <si>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</si>
  <si>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</si>
  <si>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</si>
  <si>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</si>
  <si>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</si>
  <si>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</si>
  <si>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</si>
  <si>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</si>
  <si>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</si>
  <si>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</si>
  <si>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</si>
  <si>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</si>
  <si>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</si>
  <si>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</si>
  <si>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</si>
  <si>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</si>
  <si>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</si>
  <si>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</si>
  <si>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</si>
  <si>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</si>
  <si>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</si>
  <si>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</si>
  <si>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</si>
  <si>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</si>
  <si>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</si>
  <si>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</si>
  <si>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</si>
  <si>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</si>
  <si>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</si>
  <si>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</si>
  <si>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</si>
  <si>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</si>
  <si>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</si>
  <si>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</si>
  <si>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</si>
  <si>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</si>
  <si>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</si>
  <si>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</si>
  <si>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</si>
  <si>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</si>
  <si>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</si>
  <si>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</si>
  <si>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</si>
  <si>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</si>
  <si>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</si>
  <si>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</si>
  <si>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</si>
  <si>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</si>
  <si>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</si>
  <si>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</si>
  <si>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</si>
  <si>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</si>
  <si>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</si>
  <si>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</si>
  <si>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</si>
  <si>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</si>
  <si>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</si>
  <si>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</si>
  <si>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</si>
  <si>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</si>
  <si>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</si>
  <si>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</si>
  <si>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</si>
  <si>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</si>
  <si>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</si>
  <si>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</si>
  <si>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</si>
  <si>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</si>
  <si>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</si>
  <si>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</si>
  <si>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</si>
  <si>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</si>
  <si>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</si>
  <si>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</si>
  <si>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</si>
  <si>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</si>
  <si>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</si>
  <si>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</si>
  <si>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</si>
  <si>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</si>
  <si>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</si>
  <si>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</si>
  <si>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</si>
  <si>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</si>
  <si>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</si>
  <si>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</si>
  <si>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</si>
  <si>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</si>
  <si>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</si>
  <si>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</si>
  <si>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</si>
  <si>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</si>
  <si>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</si>
  <si>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</si>
  <si>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</si>
  <si>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</si>
  <si>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</si>
  <si>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</si>
  <si>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</si>
  <si>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</si>
  <si>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</si>
  <si>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</si>
  <si>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</si>
  <si>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</si>
  <si>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</si>
  <si>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</si>
  <si>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</si>
  <si>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</si>
  <si>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</si>
  <si>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</si>
  <si>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</si>
  <si>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</si>
  <si>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</si>
  <si>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</si>
  <si>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</si>
  <si>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</si>
  <si>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</si>
  <si>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</si>
  <si>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</si>
  <si>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</si>
  <si>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</si>
  <si>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</si>
  <si>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</si>
  <si>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</si>
  <si>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</si>
  <si>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</si>
  <si>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</si>
  <si>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</si>
  <si>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</si>
  <si>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</si>
  <si>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</si>
  <si>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</si>
  <si>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</si>
  <si>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</si>
  <si>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</si>
  <si>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</si>
  <si>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</si>
  <si>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</si>
  <si>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</si>
  <si>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</si>
  <si>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</si>
  <si>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</si>
  <si>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</si>
  <si>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</si>
  <si>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</si>
  <si>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</si>
  <si>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</si>
  <si>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</si>
  <si>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</si>
  <si>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</si>
  <si>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</si>
  <si>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</si>
  <si>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</si>
  <si>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</si>
  <si>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</si>
  <si>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</si>
  <si>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</si>
  <si>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</si>
  <si>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</si>
  <si>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</si>
  <si>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</si>
  <si>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</si>
  <si>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</si>
  <si>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</si>
  <si>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</si>
  <si>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</si>
  <si>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</si>
  <si>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</si>
  <si>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</si>
  <si>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</si>
  <si>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</si>
  <si>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</si>
  <si>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</si>
  <si>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</si>
  <si>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</si>
  <si>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</si>
  <si>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</si>
  <si>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</si>
  <si>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</si>
  <si>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</si>
  <si>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</si>
  <si>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</si>
  <si>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</si>
  <si>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</si>
  <si>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</si>
  <si>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</si>
  <si>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</si>
  <si>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</si>
  <si>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</si>
  <si>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</si>
  <si>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</si>
  <si>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</si>
  <si>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</si>
  <si>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</si>
  <si>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</si>
  <si>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</si>
  <si>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</si>
  <si>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</si>
  <si>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</si>
  <si>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</si>
  <si>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</si>
  <si>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</si>
  <si>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</si>
  <si>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</si>
  <si>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</si>
  <si>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</si>
  <si>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</si>
  <si>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</si>
  <si>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</si>
  <si>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</si>
  <si>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</si>
  <si>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</si>
  <si>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</si>
  <si>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</si>
  <si>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</si>
  <si>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</si>
  <si>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</si>
  <si>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</si>
  <si>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</si>
  <si>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</si>
  <si>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</si>
  <si>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</si>
  <si>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</si>
  <si>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</si>
  <si>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</si>
  <si>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</si>
  <si>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</si>
  <si>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</si>
  <si>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</si>
  <si>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</si>
  <si>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</si>
  <si>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</si>
  <si>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</si>
  <si>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</si>
  <si>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</si>
  <si>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</si>
  <si>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</si>
  <si>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</si>
  <si>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</si>
  <si>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</si>
  <si>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</si>
  <si>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</si>
  <si>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</si>
  <si>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</si>
  <si>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</si>
  <si>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</si>
  <si>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</si>
  <si>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</si>
  <si>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</si>
  <si>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</si>
  <si>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</si>
  <si>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</si>
  <si>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</si>
  <si>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</si>
  <si>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</si>
  <si>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</si>
  <si>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</si>
  <si>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</si>
  <si>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</si>
  <si>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</si>
  <si>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</si>
  <si>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</si>
  <si>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</si>
  <si>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</si>
  <si>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</si>
  <si>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</si>
  <si>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</si>
  <si>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</si>
  <si>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</si>
  <si>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</si>
  <si>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</si>
  <si>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</si>
  <si>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</si>
  <si>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</si>
  <si>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</si>
  <si>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</si>
  <si>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</si>
  <si>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</si>
  <si>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</si>
  <si>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</si>
  <si>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</si>
  <si>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</si>
  <si>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</si>
  <si>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</si>
  <si>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</si>
  <si>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</si>
  <si>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</si>
  <si>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</si>
  <si>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</si>
  <si>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</si>
  <si>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</si>
  <si>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</si>
  <si>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</si>
  <si>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</si>
  <si>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</si>
  <si>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</si>
  <si>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</si>
  <si>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</si>
  <si>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</si>
  <si>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</si>
  <si>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</si>
  <si>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</si>
  <si>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</si>
  <si>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</si>
  <si>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</si>
  <si>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</si>
  <si>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</si>
  <si>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</si>
  <si>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</si>
  <si>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</si>
  <si>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</si>
  <si>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</si>
  <si>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</si>
  <si>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</si>
  <si>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</si>
  <si>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</si>
  <si>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</si>
  <si>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</si>
  <si>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</si>
  <si>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</si>
  <si>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</si>
  <si>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</si>
  <si>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</si>
  <si>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</si>
  <si>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</si>
  <si>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</si>
  <si>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</si>
  <si>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</si>
  <si>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</si>
  <si>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</si>
  <si>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</si>
  <si>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</si>
  <si>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</si>
  <si>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</si>
  <si>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</si>
  <si>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</si>
  <si>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</si>
  <si>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</si>
  <si>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</si>
  <si>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</si>
  <si>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</si>
  <si>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</si>
  <si>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</si>
  <si>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</si>
  <si>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</si>
  <si>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</si>
  <si>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</si>
  <si>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</si>
  <si>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</si>
  <si>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</si>
  <si>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</si>
  <si>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</si>
  <si>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</si>
  <si>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</si>
  <si>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</si>
  <si>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</si>
  <si>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</si>
  <si>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</si>
  <si>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</si>
  <si>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</si>
  <si>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</si>
  <si>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</si>
  <si>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</si>
  <si>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</si>
  <si>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</si>
  <si>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</si>
  <si>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</si>
  <si>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</si>
  <si>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</si>
  <si>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</si>
  <si>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</si>
  <si>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</si>
  <si>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</si>
  <si>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</si>
  <si>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</si>
  <si>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</si>
  <si>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</si>
  <si>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</si>
  <si>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</si>
  <si>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</si>
  <si>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</si>
  <si>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</si>
  <si>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</si>
  <si>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</si>
  <si>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</si>
  <si>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</si>
  <si>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</si>
  <si>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</si>
  <si>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</si>
  <si>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</si>
  <si>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</si>
  <si>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</si>
  <si>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</si>
  <si>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</si>
  <si>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</si>
  <si>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</si>
  <si>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</si>
  <si>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</si>
  <si>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</si>
  <si>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</si>
  <si>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</si>
  <si>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</si>
  <si>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</si>
  <si>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</si>
  <si>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</si>
  <si>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</si>
  <si>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</si>
  <si>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</si>
  <si>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</si>
  <si>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</si>
  <si>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</si>
  <si>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</si>
  <si>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</si>
  <si>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</si>
  <si>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</si>
  <si>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</si>
  <si>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</si>
  <si>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</si>
  <si>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</si>
  <si>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</si>
  <si>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</si>
  <si>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</si>
  <si>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</si>
  <si>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</si>
  <si>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</si>
  <si>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</si>
  <si>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</si>
  <si>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</si>
  <si>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</si>
  <si>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</si>
  <si>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</si>
  <si>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</si>
  <si>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</si>
  <si>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</si>
  <si>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</si>
  <si>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</si>
  <si>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</si>
  <si>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</si>
  <si>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</si>
  <si>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</si>
  <si>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</si>
  <si>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</si>
  <si>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</si>
  <si>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</si>
  <si>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</si>
  <si>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</si>
  <si>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</si>
  <si>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</si>
  <si>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</si>
  <si>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</si>
  <si>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</si>
  <si>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</si>
  <si>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</si>
  <si>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</si>
  <si>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</si>
  <si>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</si>
  <si>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</si>
  <si>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</si>
  <si>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</si>
  <si>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</si>
  <si>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</si>
  <si>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</si>
  <si>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</si>
  <si>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</si>
  <si>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</si>
  <si>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</si>
  <si>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</si>
  <si>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</si>
  <si>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</si>
  <si>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</si>
  <si>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</si>
  <si>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</si>
  <si>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</si>
  <si>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</si>
  <si>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</si>
  <si>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</si>
  <si>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</si>
  <si>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</si>
  <si>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</si>
  <si>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</si>
  <si>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</si>
  <si>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</si>
  <si>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</si>
  <si>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</si>
  <si>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</si>
  <si>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</si>
  <si>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</si>
  <si>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</si>
  <si>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</si>
  <si>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</si>
  <si>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</si>
  <si>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</si>
  <si>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</si>
  <si>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</si>
  <si>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</si>
  <si>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</si>
  <si>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</si>
  <si>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</si>
  <si>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</si>
  <si>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</si>
  <si>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</si>
  <si>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</si>
  <si>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</si>
  <si>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</si>
  <si>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</si>
  <si>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</si>
  <si>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</si>
  <si>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</si>
  <si>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</si>
  <si>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</si>
  <si>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</si>
  <si>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</si>
  <si>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</si>
  <si>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</si>
  <si>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</si>
  <si>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</si>
  <si>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</si>
  <si>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</si>
  <si>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</si>
  <si>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</si>
  <si>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</si>
  <si>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</si>
  <si>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</si>
  <si>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</si>
  <si>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</si>
  <si>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</si>
  <si>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</si>
  <si>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</si>
  <si>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</si>
  <si>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</si>
  <si>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</si>
  <si>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</si>
  <si>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</si>
  <si>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</si>
  <si>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</si>
  <si>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</si>
  <si>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</si>
  <si>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</si>
  <si>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</si>
  <si>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</si>
  <si>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</si>
  <si>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</si>
  <si>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</si>
  <si>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</si>
  <si>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</si>
  <si>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</si>
  <si>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</si>
  <si>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</si>
  <si>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</si>
  <si>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</si>
  <si>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</si>
  <si>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</si>
  <si>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</si>
  <si>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</si>
  <si>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</si>
  <si>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</si>
  <si>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</si>
  <si>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</si>
  <si>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</si>
  <si>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</si>
  <si>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</si>
  <si>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</si>
  <si>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</si>
  <si>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</si>
  <si>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</si>
  <si>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</si>
  <si>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</si>
  <si>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</si>
  <si>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</si>
  <si>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</si>
  <si>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</si>
  <si>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</si>
  <si>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</si>
  <si>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</si>
  <si>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</si>
  <si>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</si>
  <si>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</si>
  <si>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</si>
  <si>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</si>
  <si>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</si>
  <si>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</si>
  <si>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</si>
  <si>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</si>
  <si>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</si>
  <si>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</si>
  <si>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</si>
  <si>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</si>
  <si>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</si>
  <si>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</si>
  <si>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</si>
  <si>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</si>
  <si>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</si>
  <si>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</si>
  <si>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</si>
  <si>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</si>
  <si>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</si>
  <si>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</si>
  <si>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</si>
  <si>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</si>
  <si>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</si>
  <si>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</si>
  <si>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</si>
  <si>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</si>
  <si>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</si>
  <si>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</si>
  <si>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</si>
  <si>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</si>
  <si>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</si>
  <si>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</si>
  <si>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</si>
  <si>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</si>
  <si>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</si>
  <si>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</si>
  <si>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</si>
  <si>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</si>
  <si>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</si>
  <si>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</si>
  <si>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</si>
  <si>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</si>
  <si>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</si>
  <si>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</si>
  <si>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</si>
  <si>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</si>
  <si>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</si>
  <si>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</si>
  <si>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</si>
  <si>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</si>
  <si>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</si>
  <si>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</si>
  <si>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</si>
  <si>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</si>
  <si>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</si>
  <si>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</si>
  <si>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</si>
  <si>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</si>
  <si>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</si>
  <si>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</si>
  <si>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</si>
  <si>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</si>
  <si>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</si>
  <si>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</si>
  <si>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</si>
  <si>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</si>
  <si>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</si>
  <si>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</si>
  <si>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</si>
  <si>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</si>
  <si>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</si>
  <si>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</si>
  <si>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</si>
  <si>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</si>
  <si>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</si>
  <si>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</si>
  <si>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</si>
  <si>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</si>
  <si>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</si>
  <si>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</si>
  <si>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</si>
  <si>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</si>
  <si>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</si>
  <si>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</si>
  <si>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</si>
  <si>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</si>
  <si>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</si>
  <si>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</si>
  <si>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</si>
  <si>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</si>
  <si>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</si>
  <si>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</si>
  <si>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</si>
  <si>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</si>
  <si>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</si>
  <si>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</si>
  <si>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</si>
  <si>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</si>
  <si>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</si>
  <si>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</si>
  <si>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</si>
  <si>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</si>
  <si>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</si>
  <si>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</si>
  <si>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</si>
  <si>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</si>
  <si>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</si>
  <si>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</si>
  <si>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</si>
  <si>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</si>
  <si>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</si>
  <si>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</si>
  <si>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</si>
  <si>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</si>
  <si>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</si>
  <si>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</si>
  <si>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</si>
  <si>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</si>
  <si>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</si>
  <si>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</si>
  <si>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</si>
  <si>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</si>
  <si>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</si>
  <si>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</si>
  <si>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</si>
  <si>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</si>
  <si>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</si>
  <si>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</si>
  <si>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</si>
  <si>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</si>
  <si>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</si>
  <si>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</si>
  <si>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</si>
  <si>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</si>
  <si>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</si>
  <si>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</si>
  <si>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</si>
  <si>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</si>
  <si>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</si>
  <si>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</si>
  <si>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</si>
  <si>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</si>
  <si>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</si>
  <si>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</si>
  <si>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</si>
  <si>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</si>
  <si>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</si>
  <si>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</si>
  <si>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</si>
  <si>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</si>
  <si>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</si>
  <si>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</si>
  <si>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</si>
  <si>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</si>
  <si>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</si>
  <si>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</si>
  <si>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</si>
  <si>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</si>
  <si>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</si>
  <si>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</si>
  <si>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</si>
  <si>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</si>
  <si>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</si>
  <si>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</si>
  <si>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</si>
  <si>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</si>
  <si>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</si>
  <si>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</si>
  <si>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</si>
  <si>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</si>
  <si>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</si>
  <si>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</si>
  <si>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</si>
  <si>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</si>
  <si>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</si>
  <si>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</si>
  <si>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</si>
  <si>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</si>
  <si>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</si>
  <si>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</si>
  <si>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</si>
  <si>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</si>
  <si>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</si>
  <si>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</si>
  <si>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</si>
  <si>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</si>
  <si>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</si>
  <si>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</si>
  <si>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</si>
  <si>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</si>
  <si>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</si>
  <si>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</si>
  <si>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</si>
  <si>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</si>
  <si>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</si>
  <si>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</si>
  <si>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</si>
  <si>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</si>
  <si>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</si>
  <si>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</si>
  <si>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</si>
  <si>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</si>
  <si>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</si>
  <si>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</si>
  <si>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</si>
  <si>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</si>
  <si>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</si>
  <si>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</si>
  <si>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</si>
  <si>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</si>
  <si>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</si>
  <si>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</si>
  <si>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</si>
  <si>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</si>
  <si>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</si>
  <si>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</si>
  <si>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</si>
  <si>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</si>
  <si>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</si>
  <si>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</si>
  <si>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</si>
  <si>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</si>
  <si>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</si>
  <si>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</si>
  <si>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</si>
  <si>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</si>
  <si>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</si>
  <si>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</si>
  <si>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</si>
  <si>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</si>
  <si>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</si>
  <si>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</si>
  <si>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</si>
  <si>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</si>
  <si>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</si>
  <si>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</si>
  <si>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</si>
  <si>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</si>
  <si>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</si>
  <si>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</si>
  <si>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</si>
  <si>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</si>
  <si>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</si>
  <si>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</si>
  <si>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</si>
  <si>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</si>
  <si>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</si>
  <si>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</si>
  <si>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</si>
  <si>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</si>
  <si>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</si>
  <si>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</si>
  <si>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</si>
  <si>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</si>
  <si>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</si>
  <si>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</si>
  <si>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</si>
  <si>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</si>
  <si>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</si>
  <si>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</si>
  <si>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</si>
  <si>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</si>
  <si>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</si>
  <si>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</si>
  <si>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</si>
  <si>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</si>
  <si>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</si>
  <si>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</si>
  <si>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</si>
  <si>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</si>
  <si>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</si>
  <si>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</si>
  <si>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</si>
  <si>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</si>
  <si>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</si>
  <si>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</si>
  <si>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</si>
  <si>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</si>
  <si>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</si>
  <si>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</si>
  <si>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</si>
  <si>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</si>
  <si>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</si>
  <si>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</si>
  <si>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</si>
  <si>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</si>
  <si>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</si>
  <si>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</si>
  <si>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</si>
  <si>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</si>
  <si>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</si>
  <si>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</si>
  <si>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</si>
  <si>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</si>
  <si>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</si>
  <si>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</si>
  <si>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</si>
  <si>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</si>
  <si>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</si>
  <si>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</si>
  <si>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</si>
  <si>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</si>
  <si>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</si>
  <si>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</si>
  <si>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</si>
  <si>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</si>
  <si>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</si>
  <si>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</si>
  <si>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</si>
  <si>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</si>
  <si>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</si>
  <si>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</si>
  <si>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</si>
  <si>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</si>
  <si>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</si>
  <si>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</si>
  <si>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</si>
  <si>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</si>
  <si>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</si>
  <si>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</si>
  <si>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</si>
  <si>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</si>
  <si>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</si>
  <si>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</si>
  <si>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</si>
  <si>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</si>
  <si>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</si>
  <si>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</si>
  <si>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</si>
  <si>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</si>
  <si>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</si>
  <si>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</si>
  <si>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</si>
  <si>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</si>
  <si>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</si>
  <si>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</si>
  <si>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</si>
  <si>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</si>
  <si>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</si>
  <si>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</si>
  <si>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</si>
  <si>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</si>
  <si>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</si>
  <si>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</si>
  <si>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</si>
  <si>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</si>
  <si>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</si>
  <si>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</si>
  <si>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</si>
  <si>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</si>
  <si>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</si>
  <si>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</si>
  <si>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</si>
  <si>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</si>
  <si>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</si>
  <si>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</si>
  <si>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</si>
  <si>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</si>
  <si>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</si>
  <si>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</si>
  <si>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</si>
  <si>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</si>
  <si>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</si>
  <si>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</si>
  <si>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</si>
  <si>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</si>
  <si>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</si>
  <si>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</si>
  <si>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</si>
  <si>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</si>
  <si>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</si>
  <si>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</si>
  <si>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</si>
  <si>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</si>
  <si>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</si>
  <si>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</si>
  <si>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</si>
  <si>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</si>
  <si>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</si>
  <si>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</si>
  <si>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</si>
  <si>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</si>
  <si>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</si>
  <si>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</si>
  <si>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</si>
  <si>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</si>
  <si>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</si>
  <si>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</si>
  <si>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</si>
  <si>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</si>
  <si>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</si>
  <si>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</si>
  <si>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</si>
  <si>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</si>
  <si>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</si>
  <si>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</si>
  <si>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</si>
  <si>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</si>
  <si>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</si>
  <si>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</si>
  <si>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</si>
  <si>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</si>
  <si>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</si>
  <si>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</si>
  <si>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</si>
  <si>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</si>
  <si>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</si>
  <si>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</si>
  <si>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</si>
  <si>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</si>
  <si>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</si>
  <si>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</si>
  <si>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</si>
  <si>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</si>
  <si>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</si>
  <si>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</si>
  <si>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</si>
  <si>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</si>
  <si>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</si>
  <si>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</si>
  <si>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</si>
  <si>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</si>
  <si>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</si>
  <si>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</si>
  <si>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</si>
  <si>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</si>
  <si>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</si>
  <si>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</si>
  <si>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</si>
  <si>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</si>
  <si>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</si>
  <si>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</si>
  <si>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</si>
  <si>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</si>
  <si>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</si>
  <si>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</si>
  <si>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</si>
  <si>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</si>
  <si>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</si>
  <si>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</si>
  <si>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</si>
  <si>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</si>
  <si>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</si>
  <si>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</si>
  <si>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</si>
  <si>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</si>
  <si>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</si>
  <si>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</si>
  <si>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</si>
  <si>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</si>
  <si>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</si>
  <si>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</si>
  <si>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</si>
  <si>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</si>
  <si>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</si>
  <si>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</si>
  <si>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</si>
  <si>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</si>
  <si>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</si>
  <si>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</si>
  <si>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</si>
  <si>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</si>
  <si>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</si>
  <si>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</si>
  <si>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</si>
  <si>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</si>
  <si>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</si>
  <si>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</si>
  <si>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</si>
  <si>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</si>
  <si>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</si>
  <si>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</si>
  <si>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</si>
  <si>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</si>
  <si>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</si>
  <si>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</si>
  <si>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</si>
  <si>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</si>
  <si>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</si>
  <si>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</si>
  <si>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</si>
  <si>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</si>
  <si>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</si>
  <si>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</si>
  <si>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</si>
  <si>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</si>
  <si>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</si>
  <si>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</si>
  <si>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</si>
  <si>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</si>
  <si>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</si>
  <si>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</si>
  <si>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</si>
  <si>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</si>
  <si>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</si>
  <si>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</si>
  <si>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</si>
  <si>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</si>
  <si>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</si>
  <si>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</si>
  <si>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</si>
  <si>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</si>
  <si>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</si>
  <si>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</si>
  <si>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</si>
  <si>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</si>
  <si>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</si>
  <si>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</si>
  <si>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</si>
  <si>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</si>
  <si>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</si>
  <si>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</si>
  <si>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</si>
  <si>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</si>
  <si>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</si>
  <si>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</si>
  <si>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</si>
  <si>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</si>
  <si>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</si>
  <si>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</si>
  <si>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</si>
  <si>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</si>
  <si>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</si>
  <si>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</si>
  <si>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</si>
  <si>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</si>
  <si>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</si>
  <si>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</si>
  <si>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</si>
  <si>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</si>
  <si>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</si>
  <si>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</si>
  <si>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</si>
  <si>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</si>
  <si>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</si>
  <si>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</si>
  <si>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</si>
  <si>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</si>
  <si>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</si>
  <si>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</si>
  <si>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</si>
  <si>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</si>
  <si>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</si>
  <si>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</si>
  <si>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</si>
  <si>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</si>
  <si>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</si>
  <si>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</si>
  <si>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</si>
  <si>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</si>
  <si>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</si>
  <si>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</si>
  <si>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</si>
  <si>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</si>
  <si>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</si>
  <si>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</si>
  <si>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</si>
  <si>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</si>
  <si>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</si>
  <si>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</si>
  <si>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</si>
  <si>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</si>
  <si>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</si>
  <si>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</si>
  <si>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</si>
  <si>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</si>
  <si>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</si>
  <si>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</si>
  <si>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</si>
  <si>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</si>
  <si>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</si>
  <si>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</si>
  <si>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</si>
  <si>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</si>
  <si>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</si>
  <si>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</si>
  <si>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</si>
  <si>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</si>
  <si>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</si>
  <si>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</si>
  <si>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</si>
  <si>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</si>
  <si>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</si>
  <si>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</si>
  <si>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</si>
  <si>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</si>
  <si>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</si>
  <si>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</si>
  <si>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</si>
  <si>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</si>
  <si>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</si>
  <si>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</si>
  <si>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</si>
  <si>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</si>
  <si>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</si>
  <si>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</si>
  <si>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</si>
  <si>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</si>
  <si>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</si>
  <si>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</si>
  <si>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</si>
  <si>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</si>
  <si>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</si>
  <si>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</si>
  <si>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</si>
  <si>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</si>
  <si>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</si>
  <si>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</si>
  <si>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</si>
  <si>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</si>
  <si>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</si>
  <si>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</si>
  <si>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</si>
  <si>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</si>
  <si>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</si>
  <si>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</si>
  <si>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</si>
  <si>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</si>
  <si>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</si>
  <si>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</si>
  <si>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</si>
  <si>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</si>
  <si>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</si>
  <si>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</si>
  <si>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</si>
  <si>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</si>
  <si>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</si>
  <si>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</si>
  <si>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</si>
  <si>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</si>
  <si>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</si>
  <si>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</si>
  <si>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</si>
  <si>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</si>
  <si>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</si>
  <si>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</si>
  <si>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</si>
  <si>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</si>
  <si>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</si>
  <si>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</si>
  <si>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</si>
  <si>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</si>
  <si>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</si>
  <si>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</si>
  <si>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</si>
  <si>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</si>
  <si>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</si>
  <si>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</si>
  <si>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</si>
  <si>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</si>
  <si>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</si>
  <si>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</si>
  <si>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</si>
  <si>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</si>
  <si>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</si>
  <si>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</si>
  <si>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</si>
  <si>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</si>
  <si>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</si>
  <si>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</si>
  <si>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</si>
  <si>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</si>
  <si>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</si>
  <si>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</si>
  <si>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</si>
  <si>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</si>
  <si>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</si>
  <si>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</si>
  <si>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</si>
  <si>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</si>
  <si>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</si>
  <si>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</si>
  <si>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</si>
  <si>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</si>
  <si>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</si>
  <si>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</si>
  <si>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</si>
  <si>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</si>
  <si>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</si>
  <si>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</si>
  <si>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</si>
  <si>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</si>
  <si>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</si>
  <si>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</si>
  <si>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</si>
  <si>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</si>
  <si>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</si>
  <si>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</si>
  <si>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</si>
  <si>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</si>
  <si>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</si>
  <si>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</si>
  <si>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</si>
  <si>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</si>
  <si>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</si>
  <si>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</si>
  <si>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</si>
  <si>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</si>
  <si>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</si>
  <si>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</si>
  <si>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</si>
  <si>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</si>
  <si>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</si>
  <si>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</si>
  <si>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</si>
  <si>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</si>
  <si>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</si>
  <si>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</si>
  <si>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</si>
  <si>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</si>
  <si>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</si>
  <si>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</si>
  <si>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</si>
  <si>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</si>
  <si>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</si>
  <si>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</si>
  <si>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</si>
  <si>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</si>
  <si>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</si>
  <si>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</si>
  <si>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</si>
  <si>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</si>
  <si>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</si>
  <si>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</si>
  <si>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</si>
  <si>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</si>
  <si>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</si>
  <si>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</si>
  <si>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</si>
  <si>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</si>
  <si>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</si>
  <si>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</si>
  <si>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</si>
  <si>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</si>
  <si>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</si>
  <si>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</si>
  <si>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</si>
  <si>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</si>
  <si>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</si>
  <si>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</si>
  <si>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</si>
  <si>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</si>
  <si>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</si>
  <si>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</si>
  <si>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</si>
  <si>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</si>
  <si>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</si>
  <si>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</si>
  <si>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</si>
  <si>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</si>
  <si>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</si>
  <si>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</si>
  <si>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</si>
  <si>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</si>
  <si>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</si>
  <si>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</si>
  <si>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</si>
  <si>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</si>
  <si>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</si>
  <si>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</si>
  <si>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</si>
  <si>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</si>
  <si>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</si>
  <si>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</si>
  <si>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</si>
  <si>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</si>
  <si>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</si>
  <si>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</si>
  <si>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</si>
  <si>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</si>
  <si>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</si>
  <si>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</si>
  <si>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</si>
  <si>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</si>
  <si>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</si>
  <si>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</si>
  <si>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</si>
  <si>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</si>
  <si>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</si>
  <si>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</si>
  <si>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</si>
  <si>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</si>
  <si>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</si>
  <si>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</si>
  <si>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</si>
  <si>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</si>
  <si>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</si>
  <si>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</si>
  <si>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</si>
  <si>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</si>
  <si>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</si>
  <si>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</si>
  <si>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</si>
  <si>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</si>
  <si>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</si>
  <si>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</si>
  <si>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</si>
  <si>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</si>
  <si>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</si>
  <si>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</si>
  <si>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</si>
  <si>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</si>
  <si>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</si>
  <si>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</si>
  <si>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</si>
  <si>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</si>
  <si>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</si>
  <si>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</si>
  <si>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</si>
  <si>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</si>
  <si>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</si>
  <si>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</si>
  <si>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</si>
  <si>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</si>
  <si>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</si>
  <si>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</si>
  <si>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</si>
  <si>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</si>
  <si>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</si>
  <si>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</si>
  <si>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</si>
  <si>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</si>
  <si>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</si>
  <si>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</si>
  <si>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</si>
  <si>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</si>
  <si>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</si>
  <si>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</si>
  <si>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</si>
  <si>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</si>
  <si>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</si>
  <si>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</si>
  <si>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</si>
  <si>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</si>
  <si>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</si>
  <si>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</si>
  <si>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</si>
  <si>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</si>
  <si>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</si>
  <si>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</si>
  <si>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</si>
  <si>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</si>
  <si>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</si>
  <si>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</si>
  <si>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</si>
  <si>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</si>
  <si>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</si>
  <si>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</si>
  <si>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</si>
  <si>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</si>
  <si>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</si>
  <si>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</si>
  <si>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</si>
  <si>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</si>
  <si>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</si>
  <si>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</si>
  <si>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</si>
  <si>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</si>
  <si>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</si>
  <si>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</si>
  <si>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</si>
  <si>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</si>
  <si>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</si>
  <si>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</si>
  <si>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</si>
  <si>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</si>
  <si>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</si>
  <si>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</si>
  <si>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</si>
  <si>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</si>
  <si>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</si>
  <si>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</si>
  <si>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</si>
  <si>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</si>
  <si>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</si>
  <si>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</si>
  <si>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</si>
  <si>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</si>
  <si>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</si>
  <si>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</si>
  <si>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</si>
  <si>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</si>
  <si>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</si>
  <si>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</si>
  <si>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</si>
  <si>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</si>
  <si>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</si>
  <si>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</si>
  <si>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</si>
  <si>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</si>
  <si>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</si>
  <si>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</si>
  <si>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</si>
  <si>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</si>
  <si>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</si>
  <si>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</si>
  <si>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</si>
  <si>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</si>
  <si>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</si>
  <si>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</si>
  <si>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</si>
  <si>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</si>
  <si>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</si>
  <si>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</si>
  <si>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</si>
  <si>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</si>
  <si>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</si>
  <si>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</si>
  <si>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</si>
  <si>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</si>
  <si>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</si>
  <si>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</si>
  <si>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</si>
  <si>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</si>
  <si>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</si>
  <si>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</si>
  <si>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</si>
  <si>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</si>
  <si>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</si>
  <si>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</si>
  <si>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</si>
  <si>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</si>
  <si>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</si>
  <si>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</si>
  <si>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</si>
  <si>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</si>
  <si>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</si>
  <si>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</si>
  <si>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</si>
  <si>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</si>
  <si>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</si>
  <si>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</si>
  <si>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</si>
  <si>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</si>
  <si>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</si>
  <si>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</si>
  <si>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</si>
  <si>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</si>
  <si>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</si>
  <si>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</si>
  <si>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</si>
  <si>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</si>
  <si>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</si>
  <si>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</si>
  <si>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</si>
  <si>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</si>
  <si>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</si>
  <si>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</si>
  <si>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</si>
  <si>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</si>
  <si>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</si>
  <si>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</si>
  <si>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</si>
  <si>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</si>
  <si>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</si>
  <si>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</si>
  <si>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</si>
  <si>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</si>
  <si>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</si>
  <si>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</si>
  <si>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</si>
  <si>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</si>
  <si>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</si>
  <si>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</si>
  <si>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</si>
  <si>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</si>
  <si>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</si>
  <si>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</si>
  <si>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</si>
  <si>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</si>
  <si>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</si>
  <si>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</si>
  <si>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</si>
  <si>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</si>
  <si>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</si>
  <si>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</si>
  <si>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</si>
  <si>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</si>
  <si>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</si>
  <si>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</si>
  <si>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</si>
  <si>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</si>
  <si>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</si>
  <si>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</si>
  <si>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</si>
  <si>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</si>
  <si>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</si>
  <si>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</si>
  <si>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</si>
  <si>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</si>
  <si>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</si>
  <si>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</si>
  <si>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</si>
  <si>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</si>
  <si>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</si>
  <si>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</si>
  <si>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</si>
  <si>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</si>
  <si>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</si>
  <si>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</si>
  <si>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</si>
  <si>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</si>
  <si>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</si>
  <si>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</si>
  <si>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</si>
  <si>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</si>
  <si>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</si>
  <si>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</si>
  <si>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</si>
  <si>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</si>
  <si>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</si>
  <si>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</si>
  <si>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</si>
  <si>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</si>
  <si>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</si>
  <si>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</si>
  <si>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</si>
  <si>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</si>
  <si>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</si>
  <si>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</si>
  <si>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</si>
  <si>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</si>
  <si>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</si>
  <si>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</si>
  <si>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</si>
  <si>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</si>
  <si>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</si>
  <si>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</si>
  <si>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</si>
  <si>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</si>
  <si>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</si>
  <si>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</si>
  <si>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</si>
  <si>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</si>
  <si>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</si>
  <si>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</si>
  <si>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</si>
  <si>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</si>
  <si>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</si>
  <si>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</si>
  <si>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</si>
  <si>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</si>
  <si>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</si>
  <si>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</si>
  <si>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</si>
  <si>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</si>
  <si>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</si>
  <si>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</si>
  <si>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</si>
  <si>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</si>
  <si>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</si>
  <si>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</si>
  <si>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</si>
  <si>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</si>
  <si>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</si>
  <si>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</si>
  <si>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</si>
  <si>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</si>
  <si>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</si>
  <si>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</si>
  <si>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</si>
  <si>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</si>
  <si>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</si>
  <si>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</si>
  <si>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</si>
  <si>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</si>
  <si>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</si>
  <si>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</si>
  <si>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</si>
  <si>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</si>
  <si>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</si>
  <si>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</si>
  <si>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</si>
  <si>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</si>
  <si>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</si>
  <si>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</si>
  <si>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</si>
  <si>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</si>
  <si>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</si>
  <si>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</si>
  <si>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</si>
  <si>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</si>
  <si>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</si>
  <si>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</si>
  <si>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</si>
  <si>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</si>
  <si>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</si>
  <si>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</si>
  <si>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</si>
  <si>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</si>
  <si>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</si>
  <si>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</si>
  <si>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</si>
  <si>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</si>
  <si>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</si>
  <si>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</si>
  <si>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</si>
  <si>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</si>
  <si>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</si>
  <si>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</si>
  <si>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</si>
  <si>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</si>
  <si>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</si>
  <si>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</si>
  <si>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</si>
  <si>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</si>
  <si>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</si>
  <si>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</si>
  <si>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</si>
  <si>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</si>
  <si>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</si>
  <si>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</si>
  <si>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</si>
  <si>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</si>
  <si>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</si>
  <si>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</si>
  <si>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</si>
  <si>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</si>
  <si>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</si>
  <si>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</si>
  <si>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</si>
  <si>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</si>
  <si>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</si>
  <si>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</si>
  <si>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</si>
  <si>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</si>
  <si>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</si>
  <si>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</si>
  <si>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</si>
  <si>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</si>
  <si>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</si>
  <si>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</si>
  <si>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</si>
  <si>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</si>
  <si>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</si>
  <si>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</si>
  <si>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</si>
  <si>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</si>
  <si>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</si>
  <si>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</si>
  <si>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</si>
  <si>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</si>
  <si>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</si>
  <si>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</si>
  <si>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</si>
  <si>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</si>
  <si>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</si>
  <si>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</si>
  <si>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</si>
  <si>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</si>
  <si>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</si>
  <si>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</si>
  <si>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</si>
  <si>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</si>
  <si>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</si>
  <si>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</si>
  <si>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</si>
  <si>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</si>
  <si>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</si>
  <si>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</si>
  <si>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</si>
  <si>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</si>
  <si>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</si>
  <si>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</si>
  <si>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</si>
  <si>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</si>
  <si>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</si>
  <si>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</si>
  <si>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</si>
  <si>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</si>
  <si>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</si>
  <si>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</si>
  <si>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</si>
  <si>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</si>
  <si>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</si>
  <si>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</si>
  <si>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</si>
  <si>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</si>
  <si>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</si>
  <si>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</si>
  <si>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</si>
  <si>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</si>
  <si>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</si>
  <si>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</si>
  <si>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</si>
  <si>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</si>
  <si>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</si>
  <si>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</si>
  <si>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</si>
  <si>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</si>
  <si>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</si>
  <si>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</si>
  <si>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</si>
  <si>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</si>
  <si>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</si>
  <si>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</si>
  <si>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</si>
  <si>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</si>
  <si>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</si>
  <si>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</si>
  <si>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</si>
  <si>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</si>
  <si>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</si>
  <si>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</si>
  <si>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</si>
  <si>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</si>
  <si>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</si>
  <si>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</si>
  <si>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</si>
  <si>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</si>
  <si>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</si>
  <si>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</si>
  <si>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</si>
  <si>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</si>
  <si>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</si>
  <si>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</si>
  <si>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</si>
  <si>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</si>
  <si>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</si>
  <si>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</si>
  <si>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</si>
  <si>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</si>
  <si>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</si>
  <si>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</si>
  <si>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</si>
  <si>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</si>
  <si>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</si>
  <si>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</si>
  <si>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</si>
  <si>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</si>
  <si>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</si>
  <si>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</si>
  <si>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</si>
  <si>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</si>
  <si>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</si>
  <si>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</si>
  <si>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</si>
  <si>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</si>
  <si>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</si>
  <si>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</si>
  <si>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</si>
  <si>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</si>
  <si>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</si>
  <si>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</si>
  <si>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</si>
  <si>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</si>
  <si>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</si>
  <si>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</si>
  <si>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</si>
  <si>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</si>
  <si>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</si>
  <si>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</si>
  <si>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</si>
  <si>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</si>
  <si>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</si>
  <si>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</si>
  <si>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</si>
  <si>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</si>
  <si>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</si>
  <si>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</si>
  <si>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</si>
  <si>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</si>
  <si>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</si>
  <si>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</si>
  <si>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</si>
  <si>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</si>
  <si>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</si>
  <si>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</si>
  <si>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</si>
  <si>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</si>
  <si>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</si>
  <si>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</si>
  <si>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</si>
  <si>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</si>
  <si>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</si>
  <si>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</si>
  <si>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</si>
  <si>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</si>
  <si>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</si>
  <si>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</si>
  <si>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</si>
  <si>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</si>
  <si>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</si>
  <si>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</si>
  <si>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</si>
  <si>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</si>
  <si>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</si>
  <si>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</si>
  <si>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</si>
  <si>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</si>
  <si>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</si>
  <si>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</si>
  <si>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</si>
  <si>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</si>
  <si>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</si>
  <si>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</si>
  <si>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</si>
  <si>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</si>
  <si>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</si>
  <si>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</si>
  <si>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</si>
  <si>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</si>
  <si>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</si>
  <si>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</si>
  <si>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</si>
  <si>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</si>
  <si>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</si>
  <si>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</si>
  <si>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</si>
  <si>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</si>
  <si>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</si>
  <si>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</si>
  <si>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</si>
  <si>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</si>
  <si>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</si>
  <si>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</si>
  <si>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</si>
  <si>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</si>
  <si>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</si>
  <si>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</si>
  <si>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</si>
  <si>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</si>
  <si>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</si>
  <si>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</si>
  <si>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</si>
  <si>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</si>
  <si>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</si>
  <si>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</si>
  <si>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</si>
  <si>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</si>
  <si>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</si>
  <si>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</si>
  <si>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</si>
  <si>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</si>
  <si>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</si>
  <si>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</si>
  <si>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</si>
  <si>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</si>
  <si>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</si>
  <si>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</si>
  <si>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</si>
  <si>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</si>
  <si>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</si>
  <si>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</si>
  <si>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</si>
  <si>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</si>
  <si>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</si>
  <si>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</si>
  <si>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</si>
  <si>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</si>
  <si>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</si>
  <si>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</si>
  <si>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</si>
  <si>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</si>
  <si>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</si>
  <si>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</si>
  <si>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</si>
  <si>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</si>
  <si>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</si>
  <si>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</si>
  <si>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</si>
  <si>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</si>
  <si>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</si>
  <si>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</si>
  <si>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</si>
  <si>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</si>
  <si>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</si>
  <si>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</si>
  <si>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</si>
  <si>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</si>
  <si>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</si>
  <si>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</si>
  <si>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</si>
  <si>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</si>
  <si>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</si>
  <si>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</si>
  <si>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</si>
  <si>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</si>
  <si>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</si>
  <si>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</si>
  <si>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</si>
  <si>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</si>
  <si>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</si>
  <si>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</si>
  <si>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</si>
  <si>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</si>
  <si>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</si>
  <si>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</si>
  <si>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</si>
  <si>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</si>
  <si>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</si>
  <si>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</si>
  <si>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</si>
  <si>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</si>
  <si>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</si>
  <si>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</si>
  <si>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</si>
  <si>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</si>
  <si>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</si>
  <si>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</si>
  <si>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</si>
  <si>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</si>
  <si>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</si>
  <si>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</si>
  <si>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</si>
  <si>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</si>
  <si>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</si>
  <si>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</si>
  <si>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</si>
  <si>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</si>
  <si>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</si>
  <si>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</si>
  <si>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</si>
  <si>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</si>
  <si>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</si>
  <si>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</si>
  <si>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</si>
  <si>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</si>
  <si>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</si>
  <si>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</si>
  <si>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</si>
  <si>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</si>
  <si>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</si>
  <si>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</si>
  <si>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</si>
  <si>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</si>
  <si>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</si>
  <si>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</si>
  <si>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</si>
  <si>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</si>
  <si>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</si>
  <si>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</si>
  <si>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</si>
  <si>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</si>
  <si>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</si>
  <si>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</si>
  <si>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</si>
  <si>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</si>
  <si>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</si>
  <si>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</si>
  <si>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</si>
  <si>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</si>
  <si>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</si>
  <si>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</si>
  <si>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</si>
  <si>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</si>
  <si>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</si>
  <si>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</si>
  <si>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</si>
  <si>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</si>
  <si>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</si>
  <si>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</si>
  <si>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</si>
  <si>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</si>
  <si>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</si>
  <si>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</si>
  <si>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</si>
  <si>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</si>
  <si>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</si>
  <si>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</si>
  <si>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</si>
  <si>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</si>
  <si>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</si>
  <si>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</si>
  <si>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</si>
  <si>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</si>
  <si>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</si>
  <si>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</si>
  <si>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</si>
  <si>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</si>
  <si>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</si>
  <si>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</si>
  <si>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</si>
  <si>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</si>
  <si>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</si>
  <si>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</si>
  <si>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</si>
  <si>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</si>
  <si>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</si>
  <si>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</si>
  <si>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</si>
  <si>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</si>
  <si>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</si>
  <si>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</si>
  <si>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</si>
  <si>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</si>
  <si>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</si>
  <si>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</si>
  <si>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</si>
  <si>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</si>
  <si>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</si>
  <si>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</si>
  <si>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</si>
  <si>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</si>
  <si>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</si>
  <si>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</si>
  <si>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</si>
  <si>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</si>
  <si>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</si>
  <si>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</si>
  <si>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</si>
  <si>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</si>
  <si>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</si>
  <si>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</si>
  <si>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</si>
  <si>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</si>
  <si>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</si>
  <si>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</si>
  <si>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</si>
  <si>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</si>
  <si>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</si>
  <si>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</si>
  <si>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</si>
  <si>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</si>
  <si>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</si>
  <si>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</si>
  <si>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</si>
  <si>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</si>
  <si>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</si>
  <si>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</si>
  <si>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</si>
  <si>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</si>
  <si>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</si>
  <si>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</si>
  <si>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</si>
  <si>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</si>
  <si>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</si>
  <si>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</si>
  <si>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</si>
  <si>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</si>
  <si>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</si>
  <si>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</si>
  <si>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</si>
  <si>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</si>
  <si>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</si>
  <si>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</si>
  <si>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</si>
  <si>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</si>
  <si>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</si>
  <si>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</si>
  <si>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</si>
  <si>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</si>
  <si>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</si>
  <si>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</si>
  <si>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</si>
  <si>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</si>
  <si>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</si>
  <si>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</si>
  <si>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</si>
  <si>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</si>
  <si>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</si>
  <si>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</si>
  <si>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</si>
  <si>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</si>
  <si>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</si>
  <si>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</si>
  <si>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</si>
  <si>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</si>
  <si>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</si>
  <si>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</si>
  <si>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</si>
  <si>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</si>
  <si>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</si>
  <si>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</si>
  <si>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</si>
  <si>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</si>
  <si>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</si>
  <si>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</si>
  <si>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</si>
  <si>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</si>
  <si>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</si>
  <si>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</si>
  <si>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</si>
  <si>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</si>
  <si>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</si>
  <si>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</si>
  <si>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</si>
  <si>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</si>
  <si>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</si>
  <si>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</si>
  <si>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</si>
  <si>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</si>
  <si>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</si>
  <si>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</si>
  <si>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</si>
  <si>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</si>
  <si>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</si>
  <si>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</si>
  <si>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</si>
  <si>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</si>
  <si>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</si>
  <si>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</si>
  <si>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</si>
  <si>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</si>
  <si>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</si>
  <si>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</si>
  <si>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</si>
  <si>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</si>
  <si>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</si>
  <si>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</si>
  <si>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</si>
  <si>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</si>
  <si>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</si>
  <si>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</si>
  <si>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</si>
  <si>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</si>
  <si>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</si>
  <si>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</si>
  <si>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</si>
  <si>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</si>
  <si>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</si>
  <si>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</si>
  <si>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</si>
  <si>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</si>
  <si>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</si>
  <si>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</si>
  <si>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</si>
  <si>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</si>
  <si>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</si>
  <si>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</si>
  <si>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</si>
  <si>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</si>
  <si>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</si>
  <si>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</si>
  <si>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</si>
  <si>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</si>
  <si>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</si>
  <si>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</si>
  <si>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</si>
  <si>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</si>
  <si>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</si>
  <si>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</si>
  <si>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</si>
  <si>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</si>
  <si>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</si>
  <si>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</si>
  <si>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</si>
  <si>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</si>
  <si>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</si>
  <si>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</si>
  <si>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</si>
  <si>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</si>
  <si>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</si>
  <si>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</si>
  <si>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</si>
  <si>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</si>
  <si>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</si>
  <si>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</si>
  <si>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</si>
  <si>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</si>
  <si>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</si>
  <si>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</si>
  <si>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</si>
  <si>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</si>
  <si>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</si>
  <si>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</si>
  <si>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</si>
  <si>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</si>
  <si>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</si>
  <si>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</si>
  <si>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</si>
  <si>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</si>
  <si>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</si>
  <si>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</si>
  <si>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</si>
  <si>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</si>
  <si>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</si>
  <si>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</si>
  <si>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</si>
  <si>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</si>
  <si>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</si>
  <si>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</si>
  <si>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</si>
  <si>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</si>
  <si>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</si>
  <si>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</si>
  <si>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</si>
  <si>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</si>
  <si>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</si>
  <si>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</si>
  <si>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</si>
  <si>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</si>
  <si>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</si>
  <si>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</si>
  <si>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</si>
  <si>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</si>
  <si>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</si>
  <si>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</si>
  <si>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</si>
  <si>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</si>
  <si>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</si>
  <si>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</si>
  <si>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</si>
  <si>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</si>
  <si>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</si>
  <si>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</si>
  <si>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</si>
  <si>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</si>
  <si>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</si>
  <si>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</si>
  <si>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</si>
  <si>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</si>
  <si>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</si>
  <si>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</si>
  <si>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</si>
  <si>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</si>
  <si>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</si>
  <si>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</si>
  <si>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</si>
  <si>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</si>
  <si>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</si>
  <si>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</si>
  <si>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</si>
  <si>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</si>
  <si>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</si>
  <si>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</si>
  <si>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</si>
  <si>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</si>
  <si>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</si>
  <si>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</si>
  <si>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</si>
  <si>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</si>
  <si>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</si>
  <si>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</si>
  <si>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</si>
  <si>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</si>
  <si>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</si>
  <si>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</si>
  <si>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</si>
  <si>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</si>
  <si>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</si>
  <si>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</si>
  <si>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</si>
  <si>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</si>
  <si>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</si>
  <si>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</si>
  <si>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</si>
  <si>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</si>
  <si>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</si>
  <si>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</si>
  <si>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</si>
  <si>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</si>
  <si>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</si>
  <si>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</si>
  <si>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</si>
  <si>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</si>
  <si>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</si>
  <si>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</si>
  <si>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</si>
  <si>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</si>
  <si>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</si>
  <si>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</si>
  <si>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</si>
  <si>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</si>
  <si>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</si>
  <si>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</si>
  <si>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</si>
  <si>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</si>
  <si>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</si>
  <si>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</si>
  <si>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</si>
  <si>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</si>
  <si>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</si>
  <si>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</si>
  <si>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</si>
  <si>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</si>
  <si>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</si>
  <si>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</si>
  <si>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</si>
  <si>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</si>
  <si>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</si>
  <si>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</si>
  <si>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</si>
  <si>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</si>
  <si>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</si>
  <si>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</si>
  <si>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</si>
  <si>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</si>
  <si>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</si>
  <si>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</si>
  <si>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</si>
  <si>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</si>
  <si>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</si>
  <si>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</si>
  <si>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</si>
  <si>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</si>
  <si>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</si>
  <si>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</si>
  <si>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</si>
  <si>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</si>
  <si>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</si>
  <si>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</si>
  <si>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</si>
  <si>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</si>
  <si>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</si>
  <si>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</si>
  <si>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</si>
  <si>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</si>
  <si>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</si>
  <si>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</si>
  <si>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</si>
  <si>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</si>
  <si>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</si>
  <si>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</si>
  <si>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</si>
  <si>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</si>
  <si>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</si>
  <si>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</si>
  <si>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</si>
  <si>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</si>
  <si>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</si>
  <si>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</si>
  <si>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</si>
  <si>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</si>
  <si>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</si>
  <si>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</si>
  <si>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</si>
  <si>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</si>
  <si>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</si>
  <si>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</si>
  <si>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</si>
  <si>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</si>
  <si>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</si>
  <si>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</si>
  <si>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</si>
  <si>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</si>
  <si>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</si>
  <si>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</si>
  <si>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</si>
  <si>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</si>
  <si>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</si>
  <si>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</si>
  <si>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</si>
  <si>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</si>
  <si>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</si>
  <si>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</si>
  <si>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</si>
  <si>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</si>
  <si>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</si>
  <si>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</si>
  <si>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</si>
  <si>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</si>
  <si>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</si>
  <si>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</si>
  <si>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</si>
  <si>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</si>
  <si>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</si>
  <si>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</si>
  <si>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</si>
  <si>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</si>
  <si>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</si>
  <si>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</si>
  <si>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</si>
  <si>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</si>
  <si>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</si>
  <si>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</si>
  <si>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</si>
  <si>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</si>
  <si>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</si>
  <si>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</si>
  <si>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</si>
  <si>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</si>
  <si>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</si>
  <si>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</si>
  <si>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</si>
  <si>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</si>
  <si>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</si>
  <si>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</si>
  <si>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</si>
  <si>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</si>
  <si>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</si>
  <si>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</si>
  <si>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</si>
  <si>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</si>
  <si>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</si>
  <si>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</si>
  <si>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</si>
  <si>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</si>
  <si>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</si>
  <si>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</si>
  <si>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</si>
  <si>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</si>
  <si>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</si>
  <si>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</si>
  <si>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</si>
  <si>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</si>
  <si>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</si>
  <si>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</si>
  <si>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</si>
  <si>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</si>
  <si>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</si>
  <si>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</si>
  <si>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</si>
  <si>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</si>
  <si>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</si>
  <si>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</si>
  <si>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</si>
  <si>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</si>
  <si>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</si>
  <si>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</si>
  <si>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</si>
  <si>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</si>
  <si>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</si>
  <si>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</si>
  <si>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</si>
  <si>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</si>
  <si>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</si>
  <si>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</si>
  <si>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</si>
  <si>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</si>
  <si>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</si>
  <si>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</si>
  <si>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</si>
  <si>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</si>
  <si>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</si>
  <si>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</si>
  <si>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</si>
  <si>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</si>
  <si>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</si>
  <si>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</si>
  <si>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</si>
  <si>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</si>
  <si>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</si>
  <si>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</si>
  <si>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</si>
  <si>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</si>
  <si>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</si>
  <si>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</si>
  <si>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</si>
  <si>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</si>
  <si>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</si>
  <si>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</si>
  <si>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</si>
  <si>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</si>
  <si>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</si>
  <si>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</si>
  <si>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</si>
  <si>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</si>
  <si>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</si>
  <si>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</si>
  <si>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</si>
  <si>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</si>
  <si>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</si>
  <si>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</si>
  <si>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</si>
  <si>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</si>
  <si>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</si>
  <si>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</si>
  <si>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</si>
  <si>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</si>
  <si>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</si>
  <si>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</si>
  <si>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</si>
  <si>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</si>
  <si>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</si>
  <si>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</si>
  <si>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</si>
  <si>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</si>
  <si>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</si>
  <si>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</si>
  <si>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</si>
  <si>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</si>
  <si>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</si>
  <si>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</si>
  <si>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</si>
  <si>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</si>
  <si>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</si>
  <si>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</si>
  <si>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</si>
  <si>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</si>
  <si>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</si>
  <si>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</si>
  <si>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</si>
  <si>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</si>
  <si>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</si>
  <si>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</si>
  <si>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</si>
  <si>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</si>
  <si>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</si>
  <si>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</si>
  <si>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</si>
  <si>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</si>
  <si>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</si>
  <si>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</si>
  <si>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</si>
  <si>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</si>
  <si>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</si>
  <si>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</si>
  <si>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</si>
  <si>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</si>
  <si>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</si>
  <si>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</si>
  <si>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</si>
  <si>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</si>
  <si>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</si>
  <si>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</si>
  <si>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</si>
  <si>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</si>
  <si>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</si>
  <si>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</si>
  <si>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</si>
  <si>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</si>
  <si>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</si>
  <si>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</si>
  <si>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</si>
  <si>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</si>
  <si>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</si>
  <si>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</si>
  <si>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</si>
  <si>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</si>
  <si>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</si>
  <si>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</si>
  <si>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</si>
  <si>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</si>
  <si>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</si>
  <si>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</si>
  <si>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</si>
  <si>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</si>
  <si>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</si>
  <si>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</si>
  <si>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</si>
  <si>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</si>
  <si>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</si>
  <si>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</si>
  <si>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</si>
  <si>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</si>
  <si>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</si>
  <si>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</si>
  <si>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</si>
  <si>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</si>
  <si>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</si>
  <si>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</si>
  <si>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</si>
  <si>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</si>
  <si>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</si>
  <si>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</si>
  <si>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</si>
  <si>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</si>
  <si>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</si>
  <si>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</si>
  <si>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</si>
  <si>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</si>
  <si>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</si>
  <si>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</si>
  <si>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</si>
  <si>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</si>
  <si>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</si>
  <si>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</si>
  <si>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</si>
  <si>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</si>
  <si>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</si>
  <si>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</si>
  <si>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</si>
  <si>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</si>
  <si>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</si>
  <si>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</si>
  <si>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</si>
  <si>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</si>
  <si>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</si>
  <si>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</si>
  <si>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</si>
  <si>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</si>
  <si>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</si>
  <si>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</si>
  <si>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</si>
  <si>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</si>
  <si>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</si>
  <si>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</si>
  <si>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</si>
  <si>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</si>
  <si>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</si>
  <si>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</si>
  <si>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</si>
  <si>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</si>
  <si>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</si>
  <si>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</si>
  <si>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</si>
  <si>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</si>
  <si>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</si>
  <si>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</si>
  <si>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</si>
  <si>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</si>
  <si>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</si>
  <si>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</si>
  <si>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</si>
  <si>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</si>
  <si>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</si>
  <si>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</si>
  <si>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</si>
  <si>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</si>
  <si>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</si>
  <si>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</si>
  <si>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</si>
  <si>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</si>
  <si>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</si>
  <si>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</si>
  <si>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</si>
  <si>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</si>
  <si>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</si>
  <si>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</si>
  <si>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</si>
  <si>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</si>
  <si>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</si>
  <si>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</si>
  <si>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</si>
  <si>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</si>
  <si>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</si>
  <si>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</si>
  <si>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</si>
  <si>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</si>
  <si>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</si>
  <si>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</si>
  <si>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</si>
  <si>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</si>
  <si>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</si>
  <si>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</si>
  <si>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</si>
  <si>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</si>
  <si>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</si>
  <si>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</si>
  <si>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</si>
  <si>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</si>
  <si>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</si>
  <si>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</si>
  <si>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</si>
  <si>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</si>
  <si>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</si>
  <si>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</si>
  <si>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</si>
  <si>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</si>
  <si>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</si>
  <si>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</si>
  <si>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</si>
  <si>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</si>
  <si>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</si>
  <si>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</si>
  <si>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</si>
  <si>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</si>
  <si>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</si>
  <si>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</si>
  <si>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</si>
  <si>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</si>
  <si>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</si>
  <si>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</si>
  <si>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</si>
  <si>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</si>
  <si>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</si>
  <si>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</si>
  <si>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</si>
  <si>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</si>
  <si>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</si>
  <si>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</si>
  <si>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</si>
  <si>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</si>
  <si>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</si>
  <si>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</si>
  <si>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</si>
  <si>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</si>
  <si>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</si>
  <si>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</si>
  <si>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</si>
  <si>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</si>
  <si>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</si>
  <si>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</si>
  <si>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</si>
  <si>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</si>
  <si>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</si>
  <si>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</si>
  <si>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</si>
  <si>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</si>
  <si>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</si>
  <si>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</si>
  <si>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</si>
  <si>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</si>
  <si>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</si>
  <si>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</si>
  <si>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</si>
  <si>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</si>
  <si>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</si>
  <si>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</si>
  <si>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</si>
  <si>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</si>
  <si>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</si>
  <si>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</si>
  <si>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</si>
  <si>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</si>
  <si>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</si>
  <si>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</si>
  <si>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</si>
  <si>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</si>
  <si>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</si>
  <si>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</si>
  <si>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</si>
  <si>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</si>
  <si>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</si>
  <si>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</si>
  <si>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</si>
  <si>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</si>
  <si>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</si>
  <si>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</si>
  <si>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</si>
  <si>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</si>
  <si>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</si>
  <si>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</si>
  <si>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</si>
  <si>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</si>
  <si>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</si>
  <si>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</si>
  <si>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</si>
  <si>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</si>
  <si>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</si>
  <si>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</si>
  <si>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</si>
  <si>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</si>
  <si>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</si>
  <si>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</si>
  <si>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</si>
  <si>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</si>
  <si>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</si>
  <si>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</si>
  <si>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</si>
  <si>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</si>
  <si>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</si>
  <si>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</si>
  <si>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</si>
  <si>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</si>
  <si>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</si>
  <si>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</si>
  <si>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</si>
  <si>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</si>
  <si>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</si>
  <si>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</si>
  <si>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</si>
  <si>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</si>
  <si>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</si>
  <si>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</si>
  <si>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</si>
  <si>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</si>
  <si>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</si>
  <si>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</si>
  <si>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</si>
  <si>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</si>
  <si>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</si>
  <si>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</si>
  <si>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</si>
  <si>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</si>
  <si>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</si>
  <si>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</si>
  <si>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</si>
  <si>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</si>
  <si>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</si>
  <si>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</si>
  <si>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</si>
  <si>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</si>
  <si>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</si>
  <si>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</si>
  <si>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</si>
  <si>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</si>
  <si>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</si>
  <si>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</si>
  <si>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</si>
  <si>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</si>
  <si>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</si>
  <si>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</si>
  <si>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</si>
  <si>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</si>
  <si>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</si>
  <si>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</si>
  <si>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</si>
  <si>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</si>
  <si>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</si>
  <si>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</si>
  <si>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</si>
  <si>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</si>
  <si>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</si>
  <si>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</si>
  <si>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</si>
  <si>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</si>
  <si>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</si>
  <si>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</si>
  <si>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</si>
  <si>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</si>
  <si>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</si>
  <si>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</si>
  <si>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</si>
  <si>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</si>
  <si>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</si>
  <si>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</si>
  <si>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</si>
  <si>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</si>
  <si>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</si>
  <si>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</si>
  <si>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</si>
  <si>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</si>
  <si>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</si>
  <si>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</si>
  <si>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</si>
  <si>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</si>
  <si>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</si>
  <si>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</si>
  <si>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</si>
  <si>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</si>
  <si>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</si>
  <si>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</si>
  <si>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</si>
  <si>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</si>
  <si>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</si>
  <si>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</si>
  <si>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</si>
  <si>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</si>
  <si>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</si>
  <si>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</si>
  <si>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</si>
  <si>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</si>
  <si>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</si>
  <si>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</si>
  <si>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</si>
  <si>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</si>
  <si>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</si>
  <si>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</si>
  <si>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</si>
  <si>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</si>
  <si>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</si>
  <si>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</si>
  <si>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</si>
  <si>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</si>
  <si>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</si>
  <si>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</si>
  <si>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</si>
  <si>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</si>
  <si>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</si>
  <si>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</si>
  <si>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</si>
  <si>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</si>
  <si>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</si>
  <si>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</si>
  <si>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</si>
  <si>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</si>
  <si>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</si>
  <si>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</si>
  <si>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</si>
  <si>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</si>
  <si>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</si>
  <si>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</si>
  <si>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</si>
  <si>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</si>
  <si>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</si>
  <si>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</si>
  <si>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</si>
  <si>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</si>
  <si>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</si>
  <si>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</si>
  <si>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</si>
  <si>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</si>
  <si>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</si>
  <si>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</si>
  <si>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</si>
  <si>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</si>
  <si>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</si>
  <si>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</si>
  <si>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</si>
  <si>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</si>
  <si>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</si>
  <si>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</si>
  <si>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</si>
  <si>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</si>
  <si>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</si>
  <si>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</si>
  <si>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</si>
  <si>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</si>
  <si>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</si>
  <si>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</si>
  <si>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</si>
  <si>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</si>
  <si>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</si>
  <si>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</si>
  <si>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</si>
  <si>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</si>
  <si>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</si>
  <si>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</si>
  <si>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</si>
  <si>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</si>
  <si>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</si>
  <si>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</si>
  <si>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</si>
  <si>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</si>
  <si>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</si>
  <si>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</si>
  <si>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</si>
  <si>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</si>
  <si>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</si>
  <si>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</si>
  <si>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</si>
  <si>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</si>
  <si>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</si>
  <si>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</si>
  <si>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</si>
  <si>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</si>
  <si>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</si>
  <si>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</si>
  <si>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</si>
  <si>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</si>
  <si>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</si>
  <si>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</si>
  <si>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</si>
  <si>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</si>
  <si>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</si>
  <si>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</si>
  <si>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</si>
  <si>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</si>
  <si>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</si>
  <si>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</si>
  <si>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</si>
  <si>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</si>
  <si>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</si>
  <si>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</si>
  <si>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</si>
  <si>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</si>
  <si>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</si>
  <si>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</si>
  <si>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</si>
  <si>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</si>
  <si>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</si>
  <si>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</si>
  <si>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</si>
  <si>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</si>
  <si>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</si>
  <si>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</si>
  <si>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</si>
  <si>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</si>
  <si>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</si>
  <si>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</si>
  <si>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</si>
  <si>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</si>
  <si>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</si>
  <si>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</si>
  <si>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</si>
  <si>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</si>
  <si>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</si>
  <si>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</si>
  <si>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</si>
  <si>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</si>
  <si>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</si>
  <si>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</si>
  <si>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</si>
  <si>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</si>
  <si>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</si>
  <si>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</si>
  <si>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</si>
  <si>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</si>
  <si>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</si>
  <si>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</si>
  <si>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</si>
  <si>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</si>
  <si>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</si>
  <si>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</si>
  <si>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</si>
  <si>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</si>
  <si>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</si>
  <si>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</si>
  <si>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</si>
  <si>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</si>
  <si>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</si>
  <si>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</si>
  <si>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</si>
  <si>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</si>
  <si>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</si>
  <si>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</si>
  <si>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</si>
  <si>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</si>
  <si>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</si>
  <si>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</si>
  <si>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</si>
  <si>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</si>
  <si>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</si>
  <si>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</si>
  <si>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</si>
  <si>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</si>
  <si>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</si>
  <si>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</si>
  <si>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</si>
  <si>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</si>
  <si>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</si>
  <si>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</si>
  <si>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</si>
  <si>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</si>
  <si>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</si>
  <si>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</si>
  <si>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</si>
  <si>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</si>
  <si>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</si>
  <si>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</si>
  <si>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</si>
  <si>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</si>
  <si>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</si>
  <si>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</si>
  <si>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</si>
  <si>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</si>
  <si>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</si>
  <si>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</si>
  <si>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</si>
  <si>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</si>
  <si>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</si>
  <si>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</si>
  <si>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</si>
  <si>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</si>
  <si>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</si>
  <si>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</si>
  <si>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</si>
  <si>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</si>
  <si>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</si>
  <si>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</si>
  <si>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</si>
  <si>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</si>
  <si>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</si>
  <si>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</si>
  <si>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</si>
  <si>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</si>
  <si>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</si>
  <si>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</si>
  <si>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</si>
  <si>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</si>
  <si>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</si>
  <si>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</si>
  <si>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</si>
  <si>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</si>
  <si>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</si>
  <si>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</si>
  <si>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</si>
  <si>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</si>
  <si>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</si>
  <si>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</si>
  <si>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</si>
  <si>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</si>
  <si>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</si>
  <si>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</si>
  <si>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</si>
  <si>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</si>
  <si>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</si>
  <si>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</si>
  <si>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</si>
  <si>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</si>
  <si>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</si>
  <si>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</si>
  <si>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</si>
  <si>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</si>
  <si>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</si>
  <si>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</si>
  <si>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</si>
  <si>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</si>
  <si>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</si>
  <si>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</si>
  <si>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</si>
  <si>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</si>
  <si>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</si>
  <si>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</si>
  <si>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</si>
  <si>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</si>
  <si>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</si>
  <si>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</si>
  <si>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</si>
  <si>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</si>
  <si>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</si>
  <si>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</si>
  <si>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</si>
  <si>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</si>
  <si>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</si>
  <si>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</si>
  <si>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</si>
  <si>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</si>
  <si>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</si>
  <si>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</si>
  <si>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</si>
  <si>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</si>
  <si>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</si>
  <si>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</si>
  <si>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</si>
  <si>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</si>
  <si>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</si>
  <si>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</si>
  <si>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</si>
  <si>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</si>
  <si>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</si>
  <si>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</si>
  <si>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</si>
  <si>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</si>
  <si>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</si>
  <si>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</si>
  <si>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</si>
  <si>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</si>
  <si>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</si>
  <si>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</si>
  <si>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</si>
  <si>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</si>
  <si>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</si>
  <si>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</si>
  <si>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</si>
  <si>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</si>
  <si>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</si>
  <si>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</si>
  <si>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</si>
  <si>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</si>
  <si>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</si>
  <si>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</si>
  <si>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</si>
  <si>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</si>
  <si>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</si>
  <si>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</si>
  <si>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</si>
  <si>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</si>
  <si>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</si>
  <si>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</si>
  <si>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</si>
  <si>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</si>
  <si>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</si>
  <si>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</si>
  <si>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</si>
  <si>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</si>
  <si>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</si>
  <si>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</si>
  <si>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</si>
  <si>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</si>
  <si>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</si>
  <si>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</si>
  <si>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</si>
  <si>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</si>
  <si>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</si>
  <si>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</si>
  <si>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</si>
  <si>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</si>
  <si>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</si>
  <si>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</si>
  <si>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</si>
  <si>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</si>
  <si>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</si>
  <si>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</si>
  <si>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</si>
  <si>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</si>
  <si>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</si>
  <si>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</si>
  <si>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</si>
  <si>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</si>
  <si>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</si>
  <si>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</si>
  <si>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</si>
  <si>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</si>
  <si>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</si>
  <si>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</si>
  <si>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</si>
  <si>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</si>
  <si>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</si>
  <si>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</si>
  <si>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</si>
  <si>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</si>
  <si>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</si>
  <si>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</si>
  <si>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</si>
  <si>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</si>
  <si>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</si>
  <si>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</si>
  <si>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</si>
  <si>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</si>
  <si>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</si>
  <si>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</si>
  <si>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</si>
  <si>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</si>
  <si>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</si>
  <si>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</si>
  <si>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</si>
  <si>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</si>
  <si>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</si>
  <si>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</si>
  <si>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</si>
  <si>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</si>
  <si>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</si>
  <si>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</si>
  <si>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</si>
  <si>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</si>
  <si>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</si>
  <si>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</si>
  <si>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</si>
  <si>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</si>
  <si>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</si>
  <si>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</si>
  <si>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</si>
  <si>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</si>
  <si>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</si>
  <si>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</si>
  <si>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</si>
  <si>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</si>
  <si>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</si>
  <si>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</si>
  <si>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</si>
  <si>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</si>
  <si>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</si>
  <si>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</si>
  <si>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</si>
  <si>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</si>
  <si>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</si>
  <si>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</si>
  <si>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</si>
  <si>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</si>
  <si>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</si>
  <si>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</si>
  <si>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</si>
  <si>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</si>
  <si>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</si>
  <si>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</si>
  <si>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</si>
  <si>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</si>
  <si>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</si>
  <si>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</si>
  <si>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</si>
  <si>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</si>
  <si>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</si>
  <si>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</si>
  <si>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</si>
  <si>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</si>
  <si>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</si>
  <si>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</si>
  <si>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</si>
  <si>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</si>
  <si>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</si>
  <si>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</si>
  <si>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</si>
  <si>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</si>
  <si>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</si>
  <si>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</si>
  <si>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</si>
  <si>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</si>
  <si>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</si>
  <si>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</si>
  <si>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</si>
  <si>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</si>
  <si>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</si>
  <si>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</si>
  <si>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</si>
  <si>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</si>
  <si>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</si>
  <si>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</si>
  <si>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</si>
  <si>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</si>
  <si>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</si>
  <si>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</si>
  <si>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</si>
  <si>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</si>
  <si>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</si>
  <si>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</si>
  <si>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</si>
  <si>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</si>
  <si>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</si>
  <si>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</si>
  <si>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</si>
  <si>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</si>
  <si>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</si>
  <si>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</si>
  <si>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</si>
  <si>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</si>
  <si>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</si>
  <si>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</si>
  <si>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</si>
  <si>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</si>
  <si>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</si>
  <si>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</si>
  <si>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</si>
  <si>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</si>
  <si>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</si>
  <si>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</si>
  <si>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</si>
  <si>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</si>
  <si>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</si>
  <si>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</si>
  <si>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</si>
  <si>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</si>
  <si>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</si>
  <si>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</si>
  <si>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</si>
  <si>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</si>
  <si>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</si>
  <si>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</si>
  <si>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</si>
  <si>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</si>
  <si>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</si>
  <si>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</si>
  <si>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</si>
  <si>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</si>
  <si>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</si>
  <si>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</si>
  <si>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</si>
  <si>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</si>
  <si>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</si>
  <si>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</si>
  <si>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</si>
  <si>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</si>
  <si>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</si>
  <si>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</si>
  <si>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</si>
  <si>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</si>
  <si>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</si>
  <si>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</si>
  <si>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</si>
  <si>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</si>
  <si>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</si>
  <si>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</si>
  <si>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</si>
  <si>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</si>
  <si>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</si>
  <si>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</si>
  <si>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</si>
  <si>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</si>
  <si>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</si>
  <si>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</si>
  <si>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</si>
  <si>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</si>
  <si>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</si>
  <si>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</si>
  <si>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</si>
  <si>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</si>
  <si>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</si>
  <si>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</si>
  <si>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</si>
  <si>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</si>
  <si>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</si>
  <si>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</si>
  <si>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</si>
  <si>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</si>
  <si>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</si>
  <si>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</si>
  <si>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</si>
  <si>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</si>
  <si>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</si>
  <si>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</si>
  <si>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</si>
  <si>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</si>
  <si>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</si>
  <si>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</si>
  <si>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</si>
  <si>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</si>
  <si>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</si>
  <si>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</si>
  <si>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</si>
  <si>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</si>
  <si>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</si>
  <si>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</si>
  <si>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</si>
  <si>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</si>
  <si>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</si>
  <si>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</si>
  <si>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</si>
  <si>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</si>
  <si>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</si>
  <si>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</si>
  <si>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</si>
  <si>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</si>
  <si>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</si>
  <si>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</si>
  <si>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</si>
  <si>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</si>
  <si>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</si>
  <si>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</si>
  <si>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</si>
  <si>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</si>
  <si>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</si>
  <si>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</si>
  <si>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</si>
  <si>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</si>
  <si>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</si>
  <si>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</si>
  <si>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</si>
  <si>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</si>
  <si>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</si>
  <si>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</si>
  <si>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</si>
  <si>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</si>
  <si>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</si>
  <si>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</si>
  <si>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</si>
  <si>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</si>
  <si>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</si>
  <si>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</si>
  <si>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</si>
  <si>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</si>
  <si>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</si>
  <si>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</si>
  <si>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</si>
  <si>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</si>
  <si>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</si>
  <si>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</si>
  <si>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</si>
  <si>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</si>
  <si>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</si>
  <si>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</si>
  <si>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</si>
  <si>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</si>
  <si>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</si>
  <si>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</si>
  <si>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</si>
  <si>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</si>
  <si>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</si>
  <si>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</si>
  <si>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</si>
  <si>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</si>
  <si>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</si>
  <si>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</si>
  <si>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</si>
  <si>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</si>
  <si>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</si>
  <si>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</si>
  <si>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</si>
  <si>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</si>
  <si>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</si>
  <si>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</si>
  <si>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</si>
  <si>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</si>
  <si>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</si>
  <si>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</si>
  <si>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</si>
  <si>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</si>
  <si>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</si>
  <si>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</si>
  <si>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</si>
  <si>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</si>
  <si>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</si>
  <si>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</si>
  <si>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</si>
  <si>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</si>
  <si>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</si>
  <si>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</si>
  <si>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</si>
  <si>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</si>
  <si>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</si>
  <si>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</si>
  <si>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</si>
  <si>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</si>
  <si>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</si>
  <si>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</si>
  <si>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</si>
  <si>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</si>
  <si>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</si>
  <si>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</si>
  <si>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</si>
  <si>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</si>
  <si>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</si>
  <si>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</si>
  <si>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</si>
  <si>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</si>
  <si>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</si>
  <si>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</si>
  <si>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</si>
  <si>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</si>
  <si>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</si>
  <si>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</si>
  <si>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</si>
  <si>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</si>
  <si>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</si>
  <si>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</si>
  <si>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</si>
  <si>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</si>
  <si>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</si>
  <si>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</si>
  <si>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</si>
  <si>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</si>
  <si>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</si>
  <si>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</si>
  <si>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</si>
  <si>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</si>
  <si>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</si>
  <si>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</si>
  <si>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</si>
  <si>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</si>
  <si>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</si>
  <si>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</si>
  <si>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</si>
  <si>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</si>
  <si>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</si>
  <si>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</si>
  <si>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</si>
  <si>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</si>
  <si>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</si>
  <si>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</si>
  <si>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</si>
  <si>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</si>
  <si>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</si>
  <si>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</si>
  <si>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</si>
  <si>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</si>
  <si>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</si>
  <si>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</si>
  <si>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</si>
  <si>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</si>
  <si>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</si>
  <si>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</si>
  <si>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</si>
  <si>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</si>
  <si>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</si>
  <si>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</si>
  <si>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</si>
  <si>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</si>
  <si>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</si>
  <si>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</si>
  <si>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</si>
  <si>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</si>
  <si>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</si>
  <si>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</si>
  <si>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</si>
  <si>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</si>
  <si>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</si>
  <si>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</si>
  <si>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</si>
  <si>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</si>
  <si>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</si>
  <si>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</si>
  <si>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</si>
  <si>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</si>
  <si>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</si>
  <si>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</si>
  <si>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</si>
  <si>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</si>
  <si>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</si>
  <si>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</si>
  <si>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</si>
  <si>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</si>
  <si>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</si>
  <si>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</si>
  <si>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</si>
  <si>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</si>
  <si>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</si>
  <si>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</si>
  <si>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</si>
  <si>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</si>
  <si>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</si>
  <si>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</si>
  <si>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</si>
  <si>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</si>
  <si>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</si>
  <si>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</si>
  <si>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</si>
  <si>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</si>
  <si>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</si>
  <si>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</si>
  <si>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</si>
  <si>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</si>
  <si>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</si>
  <si>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</si>
  <si>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</si>
  <si>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</si>
  <si>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</si>
  <si>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</si>
  <si>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</si>
  <si>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</si>
  <si>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</si>
  <si>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</si>
  <si>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</si>
  <si>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</si>
  <si>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</si>
  <si>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</si>
  <si>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</si>
  <si>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</si>
  <si>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</si>
  <si>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</si>
  <si>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</si>
  <si>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</si>
  <si>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</si>
  <si>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</si>
  <si>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</si>
  <si>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</si>
  <si>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</si>
  <si>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</si>
  <si>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</si>
  <si>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</si>
  <si>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</si>
  <si>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</si>
  <si>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</si>
  <si>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</si>
  <si>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</si>
  <si>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</si>
  <si>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</si>
  <si>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</si>
  <si>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</si>
  <si>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</si>
  <si>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</si>
  <si>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</si>
  <si>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</si>
  <si>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</si>
  <si>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</si>
  <si>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</si>
  <si>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</si>
  <si>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</si>
  <si>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</si>
  <si>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</si>
  <si>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</si>
  <si>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</si>
  <si>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</si>
  <si>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</si>
  <si>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</si>
  <si>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</si>
  <si>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</si>
  <si>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</si>
  <si>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</si>
  <si>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</si>
  <si>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</si>
  <si>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</si>
  <si>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</si>
  <si>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</si>
  <si>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</si>
  <si>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</si>
  <si>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</si>
  <si>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</si>
  <si>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</si>
  <si>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</si>
  <si>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</si>
  <si>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</si>
  <si>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</si>
  <si>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</si>
  <si>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</si>
  <si>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</si>
  <si>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</si>
  <si>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</si>
  <si>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</si>
  <si>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</si>
  <si>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</si>
  <si>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</si>
  <si>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</si>
  <si>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</si>
  <si>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</si>
  <si>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</si>
  <si>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</si>
  <si>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</si>
  <si>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</si>
  <si>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</si>
  <si>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</si>
  <si>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</si>
  <si>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</si>
  <si>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</si>
  <si>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</si>
  <si>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</si>
  <si>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</si>
  <si>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</si>
  <si>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</si>
  <si>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</si>
  <si>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</si>
  <si>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</si>
  <si>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</si>
  <si>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</si>
  <si>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</si>
  <si>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</si>
  <si>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</si>
  <si>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</si>
  <si>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</si>
  <si>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</si>
  <si>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</si>
  <si>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</si>
  <si>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</si>
  <si>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</si>
  <si>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</si>
  <si>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</si>
  <si>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</si>
  <si>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</si>
  <si>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</si>
  <si>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</si>
  <si>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</si>
  <si>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</si>
  <si>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</si>
  <si>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</si>
  <si>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</si>
  <si>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</si>
  <si>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</si>
  <si>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</si>
  <si>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</si>
  <si>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</si>
  <si>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</si>
  <si>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</si>
  <si>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</si>
  <si>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</si>
  <si>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</si>
  <si>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</si>
  <si>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</si>
  <si>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</si>
  <si>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</si>
  <si>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</si>
  <si>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</si>
  <si>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</si>
  <si>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</si>
  <si>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</si>
  <si>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</si>
  <si>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</si>
  <si>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</si>
  <si>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</si>
  <si>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</si>
  <si>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</si>
  <si>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</si>
  <si>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</si>
  <si>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</si>
  <si>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</si>
  <si>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</si>
  <si>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</si>
  <si>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</si>
  <si>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</si>
  <si>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</si>
  <si>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</si>
  <si>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</si>
  <si>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</si>
  <si>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</si>
  <si>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</si>
  <si>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</si>
  <si>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</si>
  <si>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</si>
  <si>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</si>
  <si>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</si>
  <si>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</si>
  <si>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</si>
  <si>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</si>
  <si>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</si>
  <si>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</si>
  <si>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</si>
  <si>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</si>
  <si>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</si>
  <si>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</si>
  <si>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</si>
  <si>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</si>
  <si>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</si>
  <si>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</si>
  <si>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</si>
  <si>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</si>
  <si>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</si>
  <si>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</si>
  <si>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</si>
  <si>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</si>
  <si>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</si>
  <si>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</si>
  <si>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</si>
  <si>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</si>
  <si>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</si>
  <si>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</si>
  <si>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</si>
  <si>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</si>
  <si>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</si>
  <si>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</si>
  <si>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</si>
  <si>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</si>
  <si>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</si>
  <si>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</si>
  <si>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</si>
  <si>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</si>
  <si>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</si>
  <si>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</si>
  <si>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</si>
  <si>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</si>
  <si>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</si>
  <si>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</si>
  <si>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</si>
  <si>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</si>
  <si>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</si>
  <si>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</si>
  <si>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</si>
  <si>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</si>
  <si>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</si>
  <si>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</si>
  <si>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</si>
  <si>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</si>
  <si>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</si>
  <si>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</si>
  <si>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</si>
  <si>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</si>
  <si>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</si>
  <si>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</si>
  <si>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</si>
  <si>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</si>
  <si>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</si>
  <si>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</si>
  <si>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</si>
  <si>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</si>
  <si>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</si>
  <si>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</si>
  <si>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</si>
  <si>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</si>
  <si>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</si>
  <si>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</si>
  <si>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</si>
  <si>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</si>
  <si>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</si>
  <si>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</si>
  <si>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</si>
  <si>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</si>
  <si>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</si>
  <si>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</si>
  <si>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</si>
  <si>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</si>
  <si>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</si>
  <si>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</si>
  <si>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</si>
  <si>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</si>
  <si>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</si>
  <si>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</si>
  <si>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</si>
  <si>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</si>
  <si>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</si>
  <si>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</si>
  <si>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</si>
  <si>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</si>
  <si>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</si>
  <si>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</si>
  <si>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</si>
  <si>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</si>
  <si>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</si>
  <si>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</si>
  <si>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</si>
  <si>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</si>
  <si>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</si>
  <si>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</si>
  <si>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</si>
  <si>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</si>
  <si>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</si>
  <si>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</si>
  <si>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</si>
  <si>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</si>
  <si>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</si>
  <si>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</si>
  <si>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</si>
  <si>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</si>
  <si>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</si>
  <si>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</si>
  <si>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</si>
  <si>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</si>
  <si>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</si>
  <si>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</si>
  <si>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</si>
  <si>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</si>
  <si>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</si>
  <si>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</si>
  <si>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</si>
  <si>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</si>
  <si>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</si>
  <si>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</si>
  <si>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</si>
  <si>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</si>
  <si>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</si>
  <si>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</si>
  <si>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</si>
  <si>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</si>
  <si>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</si>
  <si>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</si>
  <si>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</si>
  <si>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</si>
  <si>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</si>
  <si>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</si>
  <si>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</si>
  <si>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</si>
  <si>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</si>
  <si>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</si>
  <si>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</si>
  <si>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</si>
  <si>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</si>
  <si>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</si>
  <si>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</si>
  <si>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</si>
  <si>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</si>
  <si>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</si>
  <si>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</si>
  <si>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</si>
  <si>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</si>
  <si>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</si>
  <si>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</si>
  <si>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</si>
  <si>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</si>
  <si>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</si>
  <si>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</si>
  <si>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</si>
  <si>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</si>
  <si>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</si>
  <si>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</si>
  <si>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</si>
  <si>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</si>
  <si>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</si>
  <si>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</si>
  <si>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</si>
  <si>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</si>
  <si>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</si>
  <si>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</si>
  <si>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</si>
  <si>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</si>
  <si>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</si>
  <si>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</si>
  <si>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</si>
  <si>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</si>
  <si>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</si>
  <si>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</si>
  <si>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</si>
  <si>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</si>
  <si>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</si>
  <si>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</si>
  <si>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</si>
  <si>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</si>
  <si>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</si>
  <si>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</si>
  <si>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</si>
  <si>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</si>
  <si>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</si>
  <si>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</si>
  <si>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</si>
  <si>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</si>
  <si>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</si>
  <si>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</si>
  <si>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</si>
  <si>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</si>
  <si>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</si>
  <si>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</si>
  <si>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</si>
  <si>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</si>
  <si>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</si>
  <si>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</si>
  <si>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</si>
  <si>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</si>
  <si>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</si>
  <si>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</si>
  <si>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</si>
  <si>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</si>
  <si>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</si>
  <si>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</si>
  <si>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</si>
  <si>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</si>
  <si>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</si>
  <si>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</si>
  <si>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</si>
  <si>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</si>
  <si>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</si>
  <si>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</si>
  <si>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</si>
  <si>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</si>
  <si>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</si>
  <si>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</si>
  <si>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</si>
  <si>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</si>
  <si>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</si>
  <si>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</si>
  <si>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</si>
  <si>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</si>
  <si>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</si>
  <si>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</si>
  <si>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</si>
  <si>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</si>
  <si>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</si>
  <si>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</si>
  <si>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</si>
  <si>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</si>
  <si>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</si>
  <si>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</si>
  <si>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</si>
  <si>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</si>
  <si>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</si>
  <si>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</si>
  <si>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</si>
  <si>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</si>
  <si>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</si>
  <si>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</si>
  <si>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</si>
  <si>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</si>
  <si>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</si>
  <si>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</si>
  <si>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</si>
  <si>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</si>
  <si>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</si>
  <si>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</si>
  <si>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</si>
  <si>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</si>
  <si>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</si>
  <si>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</si>
  <si>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</si>
  <si>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</si>
  <si>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</si>
  <si>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</si>
  <si>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</si>
  <si>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</si>
  <si>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</si>
  <si>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</si>
  <si>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</si>
  <si>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</si>
  <si>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</si>
  <si>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</si>
  <si>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</si>
  <si>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</si>
  <si>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</si>
  <si>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</si>
  <si>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</si>
  <si>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</si>
  <si>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</si>
  <si>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</si>
  <si>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</si>
  <si>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</si>
  <si>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</si>
  <si>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</si>
  <si>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</si>
  <si>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</si>
  <si>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</si>
  <si>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</si>
  <si>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</si>
  <si>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</si>
  <si>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</si>
  <si>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</si>
  <si>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</si>
  <si>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</si>
  <si>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</si>
  <si>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</si>
  <si>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</si>
  <si>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</si>
  <si>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</si>
  <si>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</si>
  <si>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</si>
  <si>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</si>
  <si>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</si>
  <si>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</si>
  <si>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</si>
  <si>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</si>
  <si>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</si>
  <si>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</si>
  <si>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</si>
  <si>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</si>
  <si>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</si>
  <si>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</si>
  <si>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</si>
  <si>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</si>
  <si>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</si>
  <si>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</si>
  <si>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</si>
  <si>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</si>
  <si>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</si>
  <si>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</si>
  <si>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</si>
  <si>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</si>
  <si>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</si>
  <si>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</si>
  <si>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</si>
  <si>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</si>
  <si>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</si>
  <si>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</si>
  <si>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</si>
  <si>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</si>
  <si>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</si>
  <si>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</si>
  <si>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</si>
  <si>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</si>
  <si>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</si>
  <si>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</si>
  <si>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</si>
  <si>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</si>
  <si>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</si>
  <si>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</si>
  <si>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</si>
  <si>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</si>
  <si>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</si>
  <si>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</si>
  <si>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</si>
  <si>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</si>
  <si>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</si>
  <si>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</si>
  <si>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</si>
  <si>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</si>
  <si>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</si>
  <si>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</si>
  <si>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</si>
  <si>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</si>
  <si>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</si>
  <si>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</si>
  <si>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</si>
  <si>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</si>
  <si>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</si>
  <si>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</si>
  <si>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</si>
  <si>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</si>
  <si>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</si>
  <si>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</si>
  <si>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</si>
  <si>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</si>
  <si>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</si>
  <si>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</si>
  <si>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</si>
  <si>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</si>
  <si>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</si>
  <si>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</si>
  <si>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</si>
  <si>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</si>
  <si>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</si>
  <si>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</si>
  <si>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</si>
  <si>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</si>
  <si>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</si>
  <si>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</si>
  <si>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</si>
  <si>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</si>
  <si>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</si>
  <si>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</si>
  <si>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</si>
  <si>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</si>
  <si>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</si>
  <si>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</si>
  <si>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</si>
  <si>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</si>
  <si>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</si>
  <si>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</si>
  <si>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</si>
  <si>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</si>
  <si>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</si>
  <si>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</si>
  <si>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</si>
  <si>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</si>
  <si>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</si>
  <si>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</si>
  <si>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</si>
  <si>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</si>
  <si>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</si>
  <si>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</si>
  <si>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</si>
  <si>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</si>
  <si>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</si>
  <si>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</si>
  <si>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</si>
  <si>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</si>
  <si>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</si>
  <si>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</si>
  <si>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</si>
  <si>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</si>
  <si>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</si>
  <si>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</si>
  <si>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</si>
  <si>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</si>
  <si>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</si>
  <si>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</si>
  <si>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</si>
  <si>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</si>
  <si>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</si>
  <si>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</si>
  <si>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</si>
  <si>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</si>
  <si>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</si>
  <si>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</si>
  <si>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</si>
  <si>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</si>
  <si>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</si>
  <si>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</si>
  <si>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</si>
  <si>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</si>
  <si>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</si>
  <si>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</si>
  <si>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</si>
  <si>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</si>
  <si>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</si>
  <si>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</si>
  <si>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</si>
  <si>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</si>
  <si>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</si>
  <si>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</si>
  <si>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</si>
  <si>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</si>
  <si>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</si>
  <si>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</si>
  <si>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</si>
  <si>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</si>
  <si>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</si>
  <si>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</si>
  <si>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</si>
  <si>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</si>
  <si>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</si>
  <si>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</si>
  <si>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</si>
  <si>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</si>
  <si>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</si>
  <si>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</si>
  <si>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</si>
  <si>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</si>
  <si>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</si>
  <si>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</si>
  <si>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</si>
  <si>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</si>
  <si>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</si>
  <si>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</si>
  <si>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</si>
  <si>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</si>
  <si>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</si>
  <si>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</si>
  <si>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</si>
  <si>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</si>
  <si>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</si>
  <si>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</si>
  <si>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</si>
  <si>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</si>
  <si>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</si>
  <si>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</si>
  <si>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</si>
  <si>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</si>
  <si>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</si>
  <si>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</si>
  <si>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</si>
  <si>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</si>
  <si>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</si>
  <si>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</si>
  <si>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</si>
  <si>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</si>
  <si>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</si>
  <si>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</si>
  <si>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</si>
  <si>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</si>
  <si>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</si>
  <si>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</si>
  <si>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</si>
  <si>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</si>
  <si>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</si>
  <si>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</si>
  <si>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</si>
  <si>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</si>
  <si>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</si>
  <si>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</si>
  <si>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</si>
  <si>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</si>
  <si>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</si>
  <si>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</si>
  <si>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</si>
  <si>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</si>
  <si>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</si>
  <si>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</si>
  <si>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</si>
  <si>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</si>
  <si>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</si>
  <si>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</si>
  <si>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</si>
  <si>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</si>
  <si>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</si>
  <si>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</si>
  <si>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</si>
  <si>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</si>
  <si>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</si>
  <si>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</si>
  <si>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</si>
  <si>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</si>
  <si>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</si>
  <si>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</si>
  <si>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</si>
  <si>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</si>
  <si>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</si>
  <si>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</si>
  <si>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</si>
  <si>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</si>
  <si>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</si>
  <si>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</si>
  <si>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</si>
  <si>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</si>
  <si>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</si>
  <si>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</si>
  <si>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</si>
  <si>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</si>
  <si>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</si>
  <si>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</si>
  <si>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</si>
  <si>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</si>
  <si>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</si>
  <si>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</si>
  <si>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</si>
  <si>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</si>
  <si>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</si>
  <si>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</si>
  <si>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</si>
  <si>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</si>
  <si>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</si>
  <si>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</si>
  <si>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</si>
  <si>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</si>
  <si>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</si>
  <si>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</si>
  <si>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</si>
  <si>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</si>
  <si>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</si>
  <si>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</si>
  <si>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</si>
  <si>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</si>
  <si>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</si>
  <si>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</si>
  <si>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</si>
  <si>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</si>
  <si>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</si>
  <si>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</si>
  <si>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</si>
  <si>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</si>
  <si>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</si>
  <si>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</si>
  <si>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</si>
  <si>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</si>
  <si>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</si>
  <si>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</si>
  <si>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</si>
  <si>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</si>
  <si>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</si>
  <si>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</si>
  <si>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</si>
  <si>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</si>
  <si>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</si>
  <si>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</si>
  <si>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</si>
  <si>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</si>
  <si>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</si>
  <si>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</si>
  <si>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</si>
  <si>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</si>
  <si>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</si>
  <si>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</si>
  <si>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</si>
  <si>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</si>
  <si>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</si>
  <si>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</si>
  <si>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</si>
  <si>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</si>
  <si>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</si>
  <si>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</si>
  <si>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</si>
  <si>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</si>
  <si>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</si>
  <si>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</si>
  <si>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</si>
  <si>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</si>
  <si>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</si>
  <si>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</si>
  <si>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</si>
  <si>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</si>
  <si>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</si>
  <si>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</si>
  <si>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</si>
  <si>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</si>
  <si>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</si>
  <si>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</si>
  <si>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</si>
  <si>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</si>
  <si>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</si>
  <si>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</si>
  <si>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</si>
  <si>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</si>
  <si>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</si>
  <si>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</si>
  <si>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</si>
  <si>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</si>
  <si>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</si>
  <si>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</si>
  <si>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</si>
  <si>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</si>
  <si>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</si>
  <si>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</si>
  <si>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</si>
  <si>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</si>
  <si>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</si>
  <si>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</si>
  <si>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</si>
  <si>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</si>
  <si>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</si>
  <si>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</si>
  <si>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</si>
  <si>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</si>
  <si>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</si>
  <si>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</si>
  <si>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</si>
  <si>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</si>
  <si>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</si>
  <si>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</si>
  <si>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</si>
  <si>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</si>
  <si>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</si>
  <si>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</si>
  <si>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</si>
  <si>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</si>
  <si>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</si>
  <si>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</si>
  <si>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</si>
  <si>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</si>
  <si>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</si>
  <si>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</si>
  <si>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</si>
  <si>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</si>
  <si>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</si>
  <si>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</si>
  <si>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</si>
  <si>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</si>
  <si>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</si>
  <si>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</si>
  <si>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</si>
  <si>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</si>
  <si>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</si>
  <si>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</si>
  <si>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</si>
  <si>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</si>
  <si>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</si>
  <si>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</si>
  <si>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</si>
  <si>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</si>
  <si>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</si>
  <si>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</si>
  <si>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</si>
  <si>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</si>
  <si>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</si>
  <si>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</si>
  <si>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</si>
  <si>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</si>
  <si>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</si>
  <si>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</si>
  <si>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</si>
  <si>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</si>
  <si>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</si>
  <si>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</si>
  <si>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</si>
  <si>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</si>
  <si>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</si>
  <si>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</si>
  <si>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</si>
  <si>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</si>
  <si>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</si>
  <si>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</si>
  <si>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</si>
  <si>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</si>
  <si>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</si>
  <si>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</si>
  <si>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</si>
  <si>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</si>
  <si>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</si>
  <si>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</si>
  <si>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</si>
  <si>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</si>
  <si>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</si>
  <si>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</si>
  <si>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</si>
  <si>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</si>
  <si>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</si>
  <si>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</si>
  <si>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</si>
  <si>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</si>
  <si>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</si>
  <si>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</si>
  <si>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</si>
  <si>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</si>
  <si>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</si>
  <si>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</si>
  <si>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</si>
  <si>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</si>
  <si>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</si>
  <si>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</si>
  <si>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</si>
  <si>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</si>
  <si>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</si>
  <si>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</si>
  <si>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</si>
  <si>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</si>
  <si>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</si>
  <si>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</si>
  <si>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</si>
  <si>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</si>
  <si>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</si>
  <si>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</si>
  <si>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</si>
  <si>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</si>
  <si>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</si>
  <si>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</si>
  <si>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</si>
  <si>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</si>
  <si>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</si>
  <si>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</si>
  <si>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</si>
  <si>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</si>
  <si>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</si>
  <si>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</si>
  <si>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</si>
  <si>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</si>
  <si>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</si>
  <si>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</si>
  <si>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</si>
  <si>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</si>
  <si>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</si>
  <si>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</si>
  <si>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</si>
  <si>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</si>
  <si>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</si>
  <si>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</si>
  <si>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</si>
  <si>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</si>
  <si>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</si>
  <si>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</si>
  <si>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</si>
  <si>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</si>
  <si>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</si>
  <si>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</si>
  <si>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</si>
  <si>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</si>
  <si>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</si>
  <si>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</si>
  <si>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</si>
  <si>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</si>
  <si>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</si>
  <si>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</si>
  <si>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</si>
  <si>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</si>
  <si>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</si>
  <si>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</si>
  <si>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</si>
  <si>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</si>
  <si>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</si>
  <si>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</si>
  <si>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</si>
  <si>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</si>
  <si>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</si>
  <si>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</si>
  <si>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</si>
  <si>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</si>
  <si>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</si>
  <si>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</si>
  <si>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</si>
  <si>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</si>
  <si>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</si>
  <si>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</si>
  <si>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</si>
  <si>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</si>
  <si>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</si>
  <si>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</si>
  <si>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</si>
  <si>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</si>
  <si>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</si>
  <si>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</si>
  <si>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</si>
  <si>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</si>
  <si>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</si>
  <si>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</si>
  <si>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</si>
  <si>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</si>
  <si>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</si>
  <si>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</si>
  <si>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</si>
  <si>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</si>
  <si>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</si>
  <si>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</si>
  <si>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</si>
  <si>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</si>
  <si>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</si>
  <si>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</si>
  <si>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</si>
  <si>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</si>
  <si>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</si>
  <si>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</si>
  <si>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</si>
  <si>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</si>
  <si>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</si>
  <si>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</si>
  <si>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</si>
  <si>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</si>
  <si>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</si>
  <si>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</si>
  <si>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</si>
  <si>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</si>
  <si>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</si>
  <si>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</si>
  <si>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</si>
  <si>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</si>
  <si>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</si>
  <si>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</si>
  <si>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</si>
  <si>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</si>
  <si>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</si>
  <si>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</si>
  <si>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</si>
  <si>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</si>
  <si>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</si>
  <si>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</si>
  <si>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</si>
  <si>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</si>
  <si>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</si>
  <si>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</si>
  <si>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</si>
  <si>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</si>
  <si>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</si>
  <si>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</si>
  <si>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</si>
  <si>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</si>
  <si>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</si>
  <si>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</si>
  <si>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</si>
  <si>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</si>
  <si>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</si>
  <si>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</si>
  <si>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</si>
  <si>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</si>
  <si>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</si>
  <si>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</si>
  <si>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</si>
  <si>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</si>
  <si>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</si>
  <si>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</si>
  <si>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</si>
  <si>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</si>
  <si>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</si>
  <si>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</si>
  <si>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</si>
  <si>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</si>
  <si>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</si>
  <si>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</si>
  <si>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</si>
  <si>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</si>
  <si>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</si>
  <si>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</si>
  <si>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</si>
  <si>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</si>
  <si>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</si>
  <si>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</si>
  <si>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</si>
  <si>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</si>
  <si>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</si>
  <si>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</si>
  <si>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</si>
  <si>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</si>
  <si>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</si>
  <si>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</si>
  <si>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</si>
  <si>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</si>
  <si>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</si>
  <si>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</si>
  <si>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</si>
  <si>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</si>
  <si>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</si>
  <si>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</si>
  <si>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</si>
  <si>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</si>
  <si>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</si>
  <si>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</si>
  <si>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</si>
  <si>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</si>
  <si>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</si>
  <si>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</si>
  <si>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</si>
  <si>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</si>
  <si>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</si>
  <si>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</si>
  <si>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</si>
  <si>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</si>
  <si>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</si>
  <si>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</si>
  <si>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</si>
  <si>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</si>
  <si>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</si>
  <si>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</si>
  <si>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</si>
  <si>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</si>
  <si>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</si>
  <si>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</si>
  <si>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</si>
  <si>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</si>
  <si>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</si>
  <si>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</si>
  <si>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</si>
  <si>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</si>
  <si>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</si>
  <si>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</si>
  <si>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</si>
  <si>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</si>
  <si>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</si>
  <si>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</si>
  <si>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</si>
  <si>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</si>
  <si>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</si>
  <si>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</si>
  <si>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</si>
  <si>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</si>
  <si>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</si>
  <si>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</si>
  <si>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</si>
  <si>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</si>
  <si>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</si>
  <si>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</si>
  <si>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</si>
  <si>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</si>
  <si>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</si>
  <si>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</si>
  <si>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</si>
  <si>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</si>
  <si>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</si>
  <si>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</si>
  <si>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</si>
  <si>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</si>
  <si>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</si>
  <si>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</si>
  <si>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</si>
  <si>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</si>
  <si>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</si>
  <si>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</si>
  <si>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</si>
  <si>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</si>
  <si>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</si>
  <si>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</si>
  <si>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</si>
  <si>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</si>
  <si>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</si>
  <si>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</si>
  <si>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</si>
  <si>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</si>
  <si>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</si>
  <si>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</si>
  <si>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</si>
  <si>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</si>
  <si>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</si>
  <si>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</si>
  <si>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</si>
  <si>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</si>
  <si>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</si>
  <si>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</si>
  <si>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</si>
  <si>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</si>
  <si>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</si>
  <si>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</si>
  <si>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</si>
  <si>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</si>
  <si>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</si>
  <si>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</si>
  <si>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</si>
  <si>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</si>
  <si>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</si>
  <si>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</si>
  <si>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</si>
  <si>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</si>
  <si>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</si>
  <si>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</si>
  <si>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</si>
  <si>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</si>
  <si>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</si>
  <si>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</si>
  <si>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</si>
  <si>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</si>
  <si>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</si>
  <si>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</si>
  <si>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</si>
  <si>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</si>
  <si>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</si>
  <si>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</si>
  <si>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</si>
  <si>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</si>
  <si>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</si>
  <si>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</si>
  <si>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</si>
  <si>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</si>
  <si>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</si>
  <si>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</si>
  <si>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</si>
  <si>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</si>
  <si>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</si>
  <si>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</si>
  <si>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</si>
  <si>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</si>
  <si>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</si>
  <si>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</si>
  <si>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</si>
  <si>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</si>
  <si>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</si>
  <si>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</si>
  <si>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</si>
  <si>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</si>
  <si>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</si>
  <si>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</si>
  <si>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</si>
  <si>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</si>
  <si>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</si>
  <si>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</si>
  <si>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</si>
  <si>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</si>
  <si>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</si>
  <si>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</si>
  <si>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</si>
  <si>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</si>
  <si>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</si>
  <si>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</si>
  <si>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</si>
  <si>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</si>
  <si>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</si>
  <si>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</si>
  <si>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</si>
  <si>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</si>
  <si>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</si>
  <si>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</si>
  <si>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</si>
  <si>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</si>
  <si>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</si>
  <si>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</si>
  <si>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</si>
  <si>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</si>
  <si>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</si>
  <si>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</si>
  <si>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</si>
  <si>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</si>
  <si>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</si>
  <si>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</si>
  <si>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</si>
  <si>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</si>
  <si>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</si>
  <si>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</si>
  <si>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</si>
  <si>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</si>
  <si>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</si>
  <si>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</si>
  <si>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</si>
  <si>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</si>
  <si>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</si>
  <si>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</si>
  <si>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</si>
  <si>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</si>
  <si>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</si>
  <si>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</si>
  <si>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</si>
  <si>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</si>
  <si>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</si>
  <si>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</si>
  <si>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</si>
  <si>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</si>
  <si>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</si>
  <si>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</si>
  <si>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</si>
  <si>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</si>
  <si>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</si>
  <si>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</si>
  <si>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</si>
  <si>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</si>
  <si>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</si>
  <si>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</si>
  <si>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</si>
  <si>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</si>
  <si>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</si>
  <si>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</si>
  <si>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</si>
  <si>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</si>
  <si>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</si>
  <si>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</si>
  <si>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</si>
  <si>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</si>
  <si>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</si>
  <si>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</si>
  <si>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</si>
  <si>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</si>
  <si>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</si>
  <si>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</si>
  <si>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</si>
  <si>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</si>
  <si>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</si>
  <si>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</si>
  <si>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</si>
  <si>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</si>
  <si>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</si>
  <si>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</si>
  <si>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</si>
  <si>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</si>
  <si>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</si>
  <si>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</si>
  <si>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</si>
  <si>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</si>
  <si>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</si>
  <si>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</si>
  <si>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</si>
  <si>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</si>
  <si>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</si>
  <si>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</si>
  <si>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</si>
  <si>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</si>
  <si>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</si>
  <si>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</si>
  <si>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</si>
  <si>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</si>
  <si>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</si>
  <si>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</si>
  <si>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</si>
  <si>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</si>
  <si>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</si>
  <si>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</si>
  <si>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</si>
  <si>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</si>
  <si>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</si>
  <si>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</si>
  <si>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</si>
  <si>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</si>
  <si>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</si>
  <si>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</si>
  <si>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</si>
  <si>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</si>
  <si>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</si>
  <si>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</si>
  <si>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</si>
  <si>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</si>
  <si>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</si>
  <si>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</si>
  <si>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</si>
  <si>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</si>
  <si>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</si>
  <si>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</si>
  <si>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</si>
  <si>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</si>
  <si>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</si>
  <si>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</si>
  <si>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</si>
  <si>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</si>
  <si>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</si>
  <si>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</si>
  <si>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</si>
  <si>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</si>
  <si>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</si>
  <si>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</si>
  <si>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</si>
  <si>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</si>
  <si>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</si>
  <si>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</si>
  <si>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</si>
  <si>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</si>
  <si>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</si>
  <si>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</si>
  <si>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</si>
  <si>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</si>
  <si>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</si>
  <si>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</si>
  <si>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</si>
  <si>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</si>
  <si>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</si>
  <si>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</si>
  <si>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</si>
  <si>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</si>
  <si>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</si>
  <si>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</si>
  <si>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</si>
  <si>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</si>
  <si>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</si>
  <si>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</si>
  <si>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</si>
  <si>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</si>
  <si>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</si>
  <si>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</si>
  <si>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</si>
  <si>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</si>
  <si>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</si>
  <si>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</si>
  <si>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</si>
  <si>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</si>
  <si>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</si>
  <si>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</si>
  <si>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</si>
  <si>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</si>
  <si>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</si>
  <si>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</si>
  <si>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</si>
  <si>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</si>
  <si>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</si>
  <si>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</si>
  <si>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</si>
  <si>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</si>
  <si>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</si>
  <si>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</si>
  <si>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</si>
  <si>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</si>
  <si>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</si>
  <si>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</si>
  <si>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</si>
  <si>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</si>
  <si>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</si>
  <si>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</si>
  <si>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</si>
  <si>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</si>
  <si>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</si>
  <si>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</si>
  <si>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</si>
  <si>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</si>
  <si>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</si>
  <si>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</si>
  <si>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</si>
  <si>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</si>
  <si>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</si>
  <si>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</si>
  <si>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</si>
  <si>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</si>
  <si>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</si>
  <si>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</si>
  <si>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</si>
  <si>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</si>
  <si>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</si>
  <si>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</si>
  <si>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</si>
  <si>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</si>
  <si>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</si>
  <si>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</si>
  <si>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</si>
  <si>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</si>
  <si>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</si>
  <si>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</si>
  <si>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</si>
  <si>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</si>
  <si>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</si>
  <si>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</si>
  <si>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</si>
  <si>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</si>
  <si>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</si>
  <si>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</si>
  <si>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</si>
  <si>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</si>
  <si>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</si>
  <si>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</si>
  <si>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</si>
  <si>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</si>
  <si>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</si>
  <si>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</si>
  <si>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</si>
  <si>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</si>
  <si>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</si>
  <si>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</si>
  <si>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</si>
  <si>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</si>
  <si>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</si>
  <si>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</si>
  <si>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</si>
  <si>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</si>
  <si>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</si>
  <si>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</si>
  <si>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</si>
  <si>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</si>
  <si>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</si>
  <si>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</si>
  <si>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</si>
  <si>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</si>
  <si>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</si>
  <si>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</si>
  <si>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</si>
  <si>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</si>
  <si>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</si>
  <si>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</si>
  <si>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</si>
  <si>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</si>
  <si>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</si>
  <si>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</si>
  <si>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</si>
  <si>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</si>
  <si>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</si>
  <si>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</si>
  <si>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</si>
  <si>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</si>
  <si>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</si>
  <si>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</si>
  <si>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</si>
  <si>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</si>
  <si>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</si>
  <si>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</si>
  <si>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</si>
  <si>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</si>
  <si>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</si>
  <si>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</si>
  <si>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</si>
  <si>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</si>
  <si>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</si>
  <si>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</si>
  <si>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</si>
  <si>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</si>
  <si>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</si>
  <si>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</si>
  <si>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</si>
  <si>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</si>
  <si>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</si>
  <si>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</si>
  <si>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</si>
  <si>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</si>
  <si>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</si>
  <si>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</si>
  <si>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</si>
  <si>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</si>
  <si>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</si>
  <si>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</si>
  <si>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</si>
  <si>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</si>
  <si>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</si>
  <si>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</si>
  <si>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</si>
  <si>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</si>
  <si>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</si>
  <si>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</si>
  <si>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</si>
  <si>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</si>
  <si>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</si>
  <si>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</si>
  <si>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</si>
  <si>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</si>
  <si>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</si>
  <si>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</si>
  <si>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</si>
  <si>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</si>
  <si>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</si>
  <si>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</si>
  <si>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</si>
  <si>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</si>
  <si>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</si>
  <si>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</si>
  <si>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</si>
  <si>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</si>
  <si>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</si>
  <si>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</si>
  <si>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</si>
  <si>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</si>
  <si>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</si>
  <si>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</si>
  <si>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</si>
  <si>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</si>
  <si>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</si>
  <si>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</si>
  <si>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</si>
  <si>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</si>
  <si>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</si>
  <si>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</si>
  <si>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</si>
  <si>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</si>
  <si>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</si>
  <si>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</si>
  <si>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</si>
  <si>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</si>
  <si>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</si>
  <si>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</si>
  <si>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</si>
  <si>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</si>
  <si>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</si>
  <si>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</si>
  <si>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</si>
  <si>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</si>
  <si>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</si>
  <si>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</si>
  <si>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</si>
  <si>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</si>
  <si>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</si>
  <si>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</si>
  <si>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</si>
  <si>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</si>
  <si>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</si>
  <si>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</si>
  <si>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</si>
  <si>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</si>
  <si>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</si>
  <si>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</si>
  <si>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</si>
  <si>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</si>
  <si>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</si>
  <si>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</si>
  <si>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</si>
  <si>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</si>
  <si>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</si>
  <si>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</si>
  <si>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</si>
  <si>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</si>
  <si>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</si>
  <si>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</si>
  <si>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</si>
  <si>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</si>
  <si>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</si>
  <si>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</si>
  <si>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</si>
  <si>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</si>
  <si>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</si>
  <si>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</si>
  <si>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</si>
  <si>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</si>
  <si>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</si>
  <si>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</si>
  <si>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</si>
  <si>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</si>
  <si>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</si>
  <si>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</si>
  <si>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</si>
  <si>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</si>
  <si>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</si>
  <si>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</si>
  <si>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</si>
  <si>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</si>
  <si>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</si>
  <si>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</si>
  <si>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</si>
  <si>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</si>
  <si>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</si>
  <si>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</si>
  <si>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</si>
  <si>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</si>
  <si>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</si>
  <si>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</si>
  <si>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</si>
  <si>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</si>
  <si>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</si>
  <si>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</si>
  <si>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</si>
  <si>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</si>
  <si>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</si>
  <si>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</si>
  <si>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</si>
  <si>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</si>
  <si>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</si>
  <si>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</si>
  <si>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</si>
  <si>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</si>
  <si>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</si>
  <si>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</si>
  <si>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</si>
  <si>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</si>
  <si>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</si>
  <si>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</si>
  <si>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</si>
  <si>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</si>
  <si>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</si>
  <si>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</si>
  <si>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</si>
  <si>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</si>
  <si>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</si>
  <si>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</si>
  <si>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</si>
  <si>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</si>
  <si>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</si>
  <si>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</si>
  <si>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</si>
  <si>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</si>
  <si>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</si>
  <si>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</si>
  <si>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</si>
  <si>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</si>
  <si>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</si>
  <si>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</si>
  <si>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</si>
  <si>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</si>
  <si>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</si>
  <si>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</si>
  <si>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</si>
  <si>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</si>
  <si>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</si>
  <si>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</si>
  <si>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</si>
  <si>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</si>
  <si>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</si>
  <si>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</si>
  <si>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</si>
  <si>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</si>
  <si>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</si>
  <si>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</si>
  <si>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</si>
  <si>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</si>
  <si>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</si>
  <si>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</si>
  <si>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</si>
  <si>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</si>
  <si>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</si>
  <si>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</si>
  <si>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</si>
  <si>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</si>
  <si>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</si>
  <si>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</si>
  <si>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</si>
  <si>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</si>
  <si>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</si>
  <si>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</si>
  <si>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</si>
  <si>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</si>
  <si>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</si>
  <si>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</si>
  <si>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</si>
  <si>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</si>
  <si>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</si>
  <si>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</si>
  <si>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</si>
  <si>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</si>
  <si>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</si>
  <si>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</si>
  <si>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</si>
  <si>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</si>
  <si>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</si>
  <si>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</si>
  <si>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</si>
  <si>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</si>
  <si>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</si>
  <si>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</si>
  <si>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</si>
  <si>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</si>
  <si>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</si>
  <si>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</si>
  <si>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</si>
  <si>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</si>
  <si>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</si>
  <si>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</si>
  <si>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</si>
  <si>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</si>
  <si>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</si>
  <si>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</si>
  <si>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</si>
  <si>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</si>
  <si>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</si>
  <si>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</si>
  <si>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</si>
  <si>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</si>
  <si>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</si>
  <si>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</si>
  <si>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</si>
  <si>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</si>
  <si>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</si>
  <si>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</si>
  <si>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</si>
  <si>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</si>
  <si>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</si>
  <si>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</si>
  <si>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</si>
  <si>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</si>
  <si>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</si>
  <si>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</si>
  <si>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</si>
  <si>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</si>
  <si>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</si>
  <si>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</si>
  <si>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</si>
  <si>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</si>
  <si>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</si>
  <si>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</si>
  <si>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</si>
  <si>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</si>
  <si>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</si>
  <si>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</si>
  <si>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</si>
  <si>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</si>
  <si>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</si>
  <si>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</si>
  <si>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</si>
  <si>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</si>
  <si>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</si>
  <si>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</si>
  <si>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</si>
  <si>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</si>
  <si>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</si>
  <si>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</si>
  <si>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</si>
  <si>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</si>
  <si>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</si>
  <si>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</si>
  <si>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</si>
  <si>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</si>
  <si>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</si>
  <si>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</si>
  <si>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</si>
  <si>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</si>
  <si>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</si>
  <si>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</si>
  <si>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</si>
  <si>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</si>
  <si>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</si>
  <si>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</si>
  <si>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</si>
  <si>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</si>
  <si>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</si>
  <si>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</si>
  <si>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</si>
  <si>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</si>
  <si>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</si>
  <si>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</si>
  <si>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</si>
  <si>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</si>
  <si>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</si>
  <si>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</si>
  <si>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</si>
  <si>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</si>
  <si>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</si>
  <si>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</si>
  <si>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</si>
  <si>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</si>
  <si>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</si>
  <si>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</si>
  <si>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</si>
  <si>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</si>
  <si>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</si>
  <si>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</si>
  <si>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</si>
  <si>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</si>
  <si>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</si>
  <si>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</si>
  <si>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</si>
  <si>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</si>
  <si>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</si>
  <si>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</si>
  <si>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</si>
  <si>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</si>
  <si>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</si>
  <si>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</si>
  <si>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</si>
  <si>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</si>
  <si>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</si>
  <si>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</si>
  <si>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</si>
  <si>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</si>
  <si>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</si>
  <si>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</si>
  <si>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</si>
  <si>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</si>
  <si>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</si>
  <si>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</si>
  <si>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</si>
  <si>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</si>
  <si>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</si>
  <si>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</si>
  <si>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</si>
  <si>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</si>
  <si>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</si>
  <si>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</si>
  <si>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</si>
  <si>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</si>
  <si>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</si>
  <si>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</si>
  <si>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</si>
  <si>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</si>
  <si>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</si>
  <si>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</si>
  <si>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</si>
  <si>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</si>
  <si>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</si>
  <si>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</si>
  <si>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</si>
  <si>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</si>
  <si>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</si>
  <si>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</si>
  <si>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</si>
  <si>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</si>
  <si>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</si>
  <si>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</si>
  <si>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</si>
  <si>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</si>
  <si>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</si>
  <si>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</si>
  <si>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</si>
  <si>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</si>
  <si>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</si>
  <si>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</si>
  <si>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</si>
  <si>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</si>
  <si>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</si>
  <si>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</si>
  <si>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</si>
  <si>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</si>
  <si>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</si>
  <si>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</si>
  <si>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</si>
  <si>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</si>
  <si>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</si>
  <si>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</si>
  <si>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</si>
  <si>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</si>
  <si>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</si>
  <si>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</si>
  <si>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</si>
  <si>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</si>
  <si>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</si>
  <si>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</si>
  <si>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</si>
  <si>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</si>
  <si>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</si>
  <si>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</si>
  <si>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</si>
  <si>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</si>
  <si>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</si>
  <si>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</si>
  <si>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</si>
  <si>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</si>
  <si>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</si>
  <si>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</si>
  <si>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</si>
  <si>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</si>
  <si>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</si>
  <si>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</si>
  <si>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</si>
  <si>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</si>
  <si>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</si>
  <si>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</si>
  <si>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</si>
  <si>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</si>
  <si>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</si>
  <si>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</si>
  <si>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</si>
  <si>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</si>
  <si>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</si>
  <si>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</si>
  <si>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</si>
  <si>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</si>
  <si>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</si>
  <si>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</si>
  <si>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</si>
  <si>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</si>
  <si>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</si>
  <si>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</si>
  <si>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</si>
  <si>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</si>
  <si>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</si>
  <si>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</si>
  <si>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</si>
  <si>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</si>
  <si>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</si>
  <si>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</si>
  <si>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</si>
  <si>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</si>
  <si>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</si>
  <si>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</si>
  <si>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</si>
  <si>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</si>
  <si>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</si>
  <si>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</si>
  <si>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</si>
  <si>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</si>
  <si>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</si>
  <si>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</si>
  <si>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</si>
  <si>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</si>
  <si>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</si>
  <si>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</si>
  <si>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</si>
  <si>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</si>
  <si>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</si>
  <si>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</si>
  <si>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</si>
  <si>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</si>
  <si>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</si>
  <si>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</si>
  <si>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</si>
  <si>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</si>
  <si>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</si>
  <si>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</si>
  <si>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</si>
  <si>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</si>
  <si>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</si>
  <si>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</si>
  <si>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</si>
  <si>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</si>
  <si>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</si>
  <si>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</si>
  <si>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</si>
  <si>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</si>
  <si>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</si>
  <si>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</si>
  <si>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</si>
  <si>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</si>
  <si>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</si>
  <si>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</si>
  <si>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</si>
  <si>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</si>
  <si>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</si>
  <si>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</si>
  <si>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</si>
  <si>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</si>
  <si>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</si>
  <si>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</si>
  <si>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</si>
  <si>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</si>
  <si>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</si>
  <si>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</si>
  <si>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</si>
  <si>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</si>
  <si>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</si>
  <si>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</si>
  <si>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</si>
  <si>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</si>
  <si>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</si>
  <si>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</si>
  <si>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</si>
  <si>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</si>
  <si>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</si>
  <si>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</si>
  <si>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</si>
  <si>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</si>
  <si>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</si>
  <si>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</si>
  <si>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</si>
  <si>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</si>
  <si>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</si>
  <si>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</si>
  <si>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</si>
  <si>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</si>
  <si>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</si>
  <si>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</si>
  <si>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</si>
  <si>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</si>
  <si>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</si>
  <si>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</si>
  <si>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</si>
  <si>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</si>
  <si>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</si>
  <si>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</si>
  <si>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</si>
  <si>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</si>
  <si>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</si>
  <si>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</si>
  <si>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</si>
  <si>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</si>
  <si>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</si>
  <si>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</si>
  <si>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</si>
  <si>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</si>
  <si>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</si>
  <si>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</si>
  <si>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</si>
  <si>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</si>
  <si>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</si>
  <si>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</si>
  <si>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</si>
  <si>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</si>
  <si>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</si>
  <si>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</si>
  <si>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</si>
  <si>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</si>
  <si>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</si>
  <si>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</si>
  <si>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</si>
  <si>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</si>
  <si>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</si>
  <si>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</si>
  <si>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</si>
  <si>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</si>
  <si>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</si>
  <si>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</si>
  <si>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</si>
  <si>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</si>
  <si>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</si>
  <si>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</si>
  <si>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</si>
  <si>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</si>
  <si>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</si>
  <si>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</si>
  <si>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</si>
  <si>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</si>
  <si>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</si>
  <si>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</si>
  <si>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</si>
  <si>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</si>
  <si>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</si>
  <si>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</si>
  <si>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</si>
  <si>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</si>
  <si>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</si>
  <si>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</si>
  <si>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</si>
  <si>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</si>
  <si>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</si>
  <si>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</si>
  <si>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</si>
  <si>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</si>
  <si>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</si>
  <si>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</si>
  <si>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</si>
  <si>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</si>
  <si>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</si>
  <si>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</si>
  <si>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</si>
  <si>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</si>
  <si>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</si>
  <si>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</si>
  <si>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</si>
  <si>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</si>
  <si>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</si>
  <si>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</si>
  <si>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</si>
  <si>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</si>
  <si>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</si>
  <si>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</si>
  <si>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</si>
  <si>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</si>
  <si>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</si>
  <si>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</si>
  <si>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</si>
  <si>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</si>
  <si>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</si>
  <si>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</si>
  <si>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</si>
  <si>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</si>
  <si>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</si>
  <si>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</si>
  <si>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</si>
  <si>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</si>
  <si>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</si>
  <si>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</si>
  <si>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</si>
  <si>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</si>
  <si>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</si>
  <si>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</si>
  <si>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</si>
  <si>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</si>
  <si>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</si>
  <si>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</si>
  <si>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</si>
  <si>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</si>
  <si>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</si>
  <si>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</si>
  <si>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</si>
  <si>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</si>
  <si>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</si>
  <si>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</si>
  <si>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</si>
  <si>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</si>
  <si>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</si>
  <si>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</si>
  <si>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</si>
  <si>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</si>
  <si>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</si>
  <si>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</si>
  <si>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</si>
  <si>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</si>
  <si>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</si>
  <si>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</si>
  <si>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</si>
  <si>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</si>
  <si>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</si>
  <si>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</si>
  <si>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</si>
  <si>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</si>
  <si>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</si>
  <si>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</si>
  <si>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</si>
  <si>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</si>
  <si>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</si>
  <si>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</si>
  <si>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</si>
  <si>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</si>
  <si>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</si>
  <si>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</si>
  <si>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</si>
  <si>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</si>
  <si>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</si>
  <si>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</si>
  <si>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</si>
  <si>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</si>
  <si>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</si>
  <si>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</si>
  <si>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</si>
  <si>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</si>
  <si>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</si>
  <si>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</si>
  <si>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</si>
  <si>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</si>
  <si>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</si>
  <si>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</si>
  <si>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</si>
  <si>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</si>
  <si>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</si>
  <si>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</si>
  <si>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</si>
  <si>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</si>
  <si>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</si>
  <si>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</si>
  <si>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</si>
  <si>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</si>
  <si>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</si>
  <si>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</si>
  <si>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</si>
  <si>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</si>
  <si>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</si>
  <si>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</si>
  <si>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</si>
  <si>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</si>
  <si>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</si>
  <si>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</si>
  <si>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</si>
  <si>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</si>
  <si>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</si>
  <si>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</si>
  <si>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</si>
  <si>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</si>
  <si>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</si>
  <si>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</si>
  <si>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</si>
  <si>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</si>
  <si>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</si>
  <si>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</si>
  <si>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</si>
  <si>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</si>
  <si>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</si>
  <si>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</si>
  <si>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</si>
  <si>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</si>
  <si>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</si>
  <si>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</si>
  <si>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</si>
  <si>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</si>
  <si>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</si>
  <si>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</si>
  <si>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</si>
  <si>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</si>
  <si>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</si>
  <si>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</si>
  <si>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</si>
  <si>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</si>
  <si>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</si>
  <si>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</si>
  <si>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</si>
  <si>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</si>
  <si>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</si>
  <si>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</si>
  <si>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</si>
  <si>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</si>
  <si>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</si>
  <si>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</si>
  <si>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</si>
  <si>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</si>
  <si>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</si>
  <si>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</si>
  <si>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</si>
  <si>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</si>
  <si>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</si>
  <si>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</si>
  <si>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</si>
  <si>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</si>
  <si>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</si>
  <si>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</si>
  <si>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</si>
  <si>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</si>
  <si>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</si>
  <si>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</si>
  <si>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</si>
  <si>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</si>
  <si>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</si>
  <si>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</si>
  <si>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</si>
  <si>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</si>
  <si>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</si>
  <si>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</si>
  <si>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</si>
  <si>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</si>
  <si>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</si>
  <si>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</si>
  <si>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</si>
  <si>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</si>
  <si>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</si>
  <si>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</si>
  <si>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</si>
  <si>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</si>
  <si>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</si>
  <si>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</si>
  <si>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</si>
  <si>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</si>
  <si>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</si>
  <si>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</si>
  <si>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</si>
  <si>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</si>
  <si>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</si>
  <si>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</si>
  <si>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</si>
  <si>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</si>
  <si>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</si>
  <si>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</si>
  <si>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</si>
  <si>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</si>
  <si>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</si>
  <si>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</si>
  <si>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</si>
  <si>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</si>
  <si>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</si>
  <si>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</si>
  <si>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</si>
  <si>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</si>
  <si>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</si>
  <si>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</si>
  <si>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</si>
  <si>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</si>
  <si>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</si>
  <si>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</si>
  <si>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</si>
  <si>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</si>
  <si>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</si>
  <si>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</si>
  <si>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</si>
  <si>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</si>
  <si>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</si>
  <si>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</si>
  <si>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</si>
  <si>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</si>
  <si>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</si>
  <si>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</si>
  <si>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</si>
  <si>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</si>
  <si>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</si>
  <si>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</si>
  <si>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</si>
  <si>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</si>
  <si>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</si>
  <si>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</si>
  <si>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</si>
  <si>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</si>
  <si>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</si>
  <si>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</si>
  <si>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</si>
  <si>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</si>
  <si>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</si>
  <si>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</si>
  <si>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</si>
  <si>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</si>
  <si>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</si>
  <si>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</si>
  <si>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</si>
  <si>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</si>
  <si>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</si>
  <si>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</si>
  <si>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</si>
  <si>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</si>
  <si>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</si>
  <si>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</si>
  <si>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</si>
  <si>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</si>
  <si>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</si>
  <si>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</si>
  <si>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</si>
  <si>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</si>
  <si>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</si>
  <si>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</si>
  <si>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</si>
  <si>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</si>
  <si>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</si>
  <si>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</si>
  <si>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</si>
  <si>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</si>
  <si>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</si>
  <si>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</si>
  <si>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</si>
  <si>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</si>
  <si>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</si>
  <si>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</si>
  <si>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</si>
  <si>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</si>
  <si>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</si>
  <si>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</si>
  <si>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</si>
  <si>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</si>
  <si>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</si>
  <si>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</si>
  <si>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</si>
  <si>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</si>
  <si>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</si>
  <si>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</si>
  <si>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</si>
  <si>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</si>
  <si>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</si>
  <si>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</si>
  <si>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</si>
  <si>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</si>
  <si>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</si>
  <si>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</si>
  <si>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</si>
  <si>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</si>
  <si>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</si>
  <si>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</si>
  <si>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</si>
  <si>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</si>
  <si>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</si>
  <si>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</si>
  <si>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</si>
  <si>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</si>
  <si>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</si>
  <si>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</si>
  <si>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</si>
  <si>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</si>
  <si>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</si>
  <si>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</si>
  <si>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</si>
  <si>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</si>
  <si>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</si>
  <si>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</si>
  <si>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</si>
  <si>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</si>
  <si>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</si>
  <si>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</si>
  <si>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</si>
  <si>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</si>
  <si>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</si>
  <si>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</si>
  <si>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</si>
  <si>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</si>
  <si>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</si>
  <si>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</si>
  <si>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</si>
  <si>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</si>
  <si>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</si>
  <si>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</si>
  <si>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</si>
  <si>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</si>
  <si>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</si>
  <si>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</si>
  <si>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</si>
  <si>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</si>
  <si>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</si>
  <si>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</si>
  <si>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</si>
  <si>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</si>
  <si>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</si>
  <si>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</si>
  <si>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</si>
  <si>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</si>
  <si>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</si>
  <si>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</si>
  <si>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</si>
  <si>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</si>
  <si>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</si>
  <si>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</si>
  <si>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</si>
  <si>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</si>
  <si>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</si>
  <si>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</si>
  <si>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</si>
  <si>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</si>
  <si>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</si>
  <si>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</si>
  <si>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</si>
  <si>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</si>
  <si>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</si>
  <si>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</si>
  <si>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</si>
  <si>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</si>
  <si>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</si>
  <si>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</si>
  <si>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</si>
  <si>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</si>
  <si>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</si>
  <si>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</si>
  <si>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</si>
  <si>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</si>
  <si>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</si>
  <si>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</si>
  <si>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</si>
  <si>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</si>
  <si>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</si>
  <si>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</si>
  <si>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</si>
  <si>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</si>
  <si>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</si>
  <si>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</si>
  <si>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</si>
  <si>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</si>
  <si>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</si>
  <si>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</si>
  <si>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</si>
  <si>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</si>
  <si>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</si>
  <si>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</si>
  <si>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</si>
  <si>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</si>
  <si>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</si>
  <si>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</si>
  <si>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</si>
  <si>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</si>
  <si>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</si>
  <si>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</si>
  <si>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</si>
  <si>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</si>
  <si>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</si>
  <si>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</si>
  <si>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</si>
  <si>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</si>
  <si>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</si>
  <si>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</si>
  <si>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</si>
  <si>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</si>
  <si>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</si>
  <si>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</si>
  <si>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</si>
  <si>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</si>
  <si>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</si>
  <si>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</si>
  <si>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</si>
  <si>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</si>
  <si>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</si>
  <si>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</si>
  <si>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</si>
  <si>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</si>
  <si>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</si>
  <si>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</si>
  <si>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</si>
  <si>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</si>
  <si>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</si>
  <si>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</si>
  <si>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</si>
  <si>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</si>
  <si>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</si>
  <si>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</si>
  <si>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</si>
  <si>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</si>
  <si>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</si>
  <si>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</si>
  <si>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</si>
  <si>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</si>
  <si>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</si>
  <si>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</si>
  <si>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</si>
  <si>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</si>
  <si>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</si>
  <si>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</si>
  <si>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</si>
  <si>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</si>
  <si>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</si>
  <si>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</si>
  <si>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</si>
  <si>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</si>
  <si>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</si>
  <si>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</si>
  <si>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</si>
  <si>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</si>
  <si>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</si>
  <si>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</si>
  <si>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</si>
  <si>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</si>
  <si>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</si>
  <si>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</si>
  <si>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</si>
  <si>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</si>
  <si>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</si>
  <si>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</si>
  <si>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</si>
  <si>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</si>
  <si>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</si>
  <si>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</si>
  <si>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</si>
  <si>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</si>
  <si>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</si>
  <si>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</si>
  <si>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</si>
  <si>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</si>
  <si>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</si>
  <si>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</si>
  <si>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</si>
  <si>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</si>
  <si>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</si>
  <si>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</si>
  <si>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</si>
  <si>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</si>
  <si>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</si>
  <si>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</si>
  <si>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</si>
  <si>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</si>
  <si>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</si>
  <si>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</si>
  <si>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</si>
  <si>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</si>
  <si>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</si>
  <si>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</si>
  <si>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</si>
  <si>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</si>
  <si>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</si>
  <si>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</si>
  <si>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</si>
  <si>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</si>
  <si>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</si>
  <si>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</si>
  <si>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</si>
  <si>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</si>
  <si>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</si>
  <si>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</si>
  <si>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</si>
  <si>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</si>
  <si>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</si>
  <si>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</si>
  <si>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</si>
  <si>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</si>
  <si>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</si>
  <si>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</si>
  <si>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</si>
  <si>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</si>
  <si>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</si>
  <si>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</si>
  <si>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</si>
  <si>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</si>
  <si>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</si>
  <si>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</si>
  <si>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</si>
  <si>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</si>
  <si>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</si>
  <si>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</si>
  <si>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</si>
  <si>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</si>
  <si>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</si>
  <si>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</si>
  <si>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</si>
  <si>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</si>
  <si>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</si>
  <si>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</si>
  <si>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</si>
  <si>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</si>
  <si>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</si>
  <si>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</si>
  <si>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</si>
  <si>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</si>
  <si>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</si>
  <si>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</si>
  <si>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</si>
  <si>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</si>
  <si>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</si>
  <si>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</si>
  <si>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</si>
  <si>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</si>
  <si>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</si>
  <si>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</si>
  <si>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</si>
  <si>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</si>
  <si>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</si>
  <si>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</si>
  <si>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</si>
  <si>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</si>
  <si>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</si>
  <si>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</si>
  <si>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</si>
  <si>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</si>
  <si>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</si>
  <si>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</si>
  <si>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</si>
  <si>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</si>
  <si>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</si>
  <si>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</si>
  <si>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</si>
  <si>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</si>
  <si>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</si>
  <si>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</si>
  <si>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</si>
  <si>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</si>
  <si>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</si>
  <si>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</si>
  <si>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</si>
  <si>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</si>
  <si>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</si>
  <si>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</si>
  <si>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</si>
  <si>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</si>
  <si>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</si>
  <si>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</si>
  <si>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</si>
  <si>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</si>
  <si>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</si>
  <si>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</si>
  <si>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</si>
  <si>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</si>
  <si>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</si>
  <si>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</si>
  <si>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</si>
  <si>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</si>
  <si>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</si>
  <si>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</si>
  <si>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</si>
  <si>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</si>
  <si>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</si>
  <si>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</si>
  <si>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</si>
  <si>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</si>
  <si>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</si>
  <si>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</si>
  <si>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</si>
  <si>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</si>
  <si>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</si>
  <si>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</si>
  <si>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</si>
  <si>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</si>
  <si>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</si>
  <si>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</si>
  <si>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</si>
  <si>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</si>
  <si>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</si>
  <si>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</si>
  <si>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</si>
  <si>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</si>
  <si>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</si>
  <si>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</si>
  <si>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</si>
  <si>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</si>
  <si>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</si>
  <si>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</si>
  <si>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</si>
  <si>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</si>
  <si>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</si>
  <si>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</si>
  <si>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</si>
  <si>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</si>
  <si>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</si>
  <si>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</si>
  <si>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</si>
  <si>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</si>
  <si>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</si>
  <si>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</si>
  <si>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</si>
  <si>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</si>
  <si>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</si>
  <si>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</si>
  <si>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</si>
  <si>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</si>
  <si>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</si>
  <si>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</si>
  <si>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</si>
  <si>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</si>
  <si>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</si>
  <si>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</si>
  <si>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</si>
  <si>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</si>
  <si>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</si>
  <si>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</si>
  <si>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</si>
  <si>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</si>
  <si>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</si>
  <si>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</si>
  <si>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</si>
  <si>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</si>
  <si>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</si>
  <si>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</si>
  <si>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</si>
  <si>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</si>
  <si>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</si>
  <si>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</si>
  <si>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</si>
  <si>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</si>
  <si>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</si>
  <si>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</si>
  <si>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</si>
  <si>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</si>
  <si>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</si>
  <si>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</si>
  <si>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</si>
  <si>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</si>
  <si>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</si>
  <si>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</si>
  <si>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</si>
  <si>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</si>
  <si>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</si>
  <si>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</si>
  <si>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</si>
  <si>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</si>
  <si>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</si>
  <si>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</si>
  <si>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</si>
  <si>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</si>
  <si>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</si>
  <si>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</si>
  <si>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</si>
  <si>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</si>
  <si>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</si>
  <si>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</si>
  <si>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</si>
  <si>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</si>
  <si>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</si>
  <si>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</si>
  <si>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</si>
  <si>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</si>
  <si>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</si>
  <si>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</si>
  <si>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</si>
  <si>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</si>
  <si>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</si>
  <si>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</si>
  <si>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</si>
  <si>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</si>
  <si>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</si>
  <si>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</si>
  <si>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</si>
  <si>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</si>
  <si>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</si>
  <si>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</si>
  <si>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</si>
  <si>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</si>
  <si>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</si>
  <si>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</si>
  <si>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</si>
  <si>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</si>
  <si>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</si>
  <si>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</si>
  <si>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</si>
  <si>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</si>
  <si>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</si>
  <si>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</si>
  <si>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</si>
  <si>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</si>
  <si>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</si>
  <si>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</si>
  <si>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</si>
  <si>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</si>
  <si>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</si>
  <si>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</si>
  <si>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</si>
  <si>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</si>
  <si>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</si>
  <si>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</si>
  <si>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</si>
  <si>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</si>
  <si>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</si>
  <si>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</si>
  <si>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</si>
  <si>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</si>
  <si>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</si>
  <si>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</si>
  <si>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</si>
  <si>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</si>
  <si>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</si>
  <si>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</si>
  <si>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</si>
  <si>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</si>
  <si>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</si>
  <si>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</si>
  <si>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</si>
  <si>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</si>
  <si>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</si>
  <si>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</si>
  <si>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</si>
  <si>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</si>
  <si>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</si>
  <si>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</si>
  <si>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</si>
  <si>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</si>
  <si>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</si>
  <si>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</si>
  <si>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</si>
  <si>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</si>
  <si>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</si>
  <si>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</si>
  <si>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</si>
  <si>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</si>
  <si>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</si>
  <si>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</si>
  <si>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</si>
  <si>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</si>
  <si>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</si>
  <si>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</si>
  <si>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</si>
  <si>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</si>
  <si>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</si>
  <si>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</si>
  <si>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</si>
  <si>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</si>
  <si>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</si>
  <si>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</si>
  <si>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</si>
  <si>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</si>
  <si>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</si>
  <si>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</si>
  <si>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</si>
  <si>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</si>
  <si>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</si>
  <si>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</si>
  <si>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</si>
  <si>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</si>
  <si>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</si>
  <si>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</si>
  <si>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</si>
  <si>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</si>
  <si>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</si>
  <si>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</si>
  <si>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</si>
  <si>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</si>
  <si>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</si>
  <si>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</si>
  <si>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</si>
  <si>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</si>
  <si>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</si>
  <si>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</si>
  <si>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</si>
  <si>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</si>
  <si>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</si>
  <si>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</si>
  <si>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</si>
  <si>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</si>
  <si>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</si>
  <si>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</si>
  <si>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</si>
  <si>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</si>
  <si>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</si>
  <si>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</si>
  <si>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</si>
  <si>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</si>
  <si>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</si>
  <si>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</si>
  <si>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</si>
  <si>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</si>
  <si>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</si>
  <si>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</si>
  <si>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</si>
  <si>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</si>
  <si>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</si>
  <si>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</si>
  <si>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</si>
  <si>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</si>
  <si>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</si>
  <si>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</si>
  <si>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</si>
  <si>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</si>
  <si>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</si>
  <si>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</si>
  <si>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</si>
  <si>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</si>
  <si>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</si>
  <si>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</si>
  <si>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</si>
  <si>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</si>
  <si>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</si>
  <si>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</si>
  <si>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</si>
  <si>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</si>
  <si>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</si>
  <si>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</si>
  <si>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</si>
  <si>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</si>
  <si>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</si>
  <si>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</si>
  <si>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</si>
  <si>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</si>
  <si>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</si>
  <si>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</si>
  <si>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</si>
  <si>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</si>
  <si>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</si>
  <si>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</si>
  <si>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</si>
  <si>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</si>
  <si>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</si>
  <si>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</si>
  <si>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</si>
  <si>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</si>
  <si>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</si>
  <si>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</si>
  <si>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</si>
  <si>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</si>
  <si>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</si>
  <si>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</si>
  <si>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</si>
  <si>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</si>
  <si>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</si>
  <si>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</si>
  <si>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</si>
  <si>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</si>
  <si>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</si>
  <si>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</si>
  <si>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</si>
  <si>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</si>
  <si>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</si>
  <si>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</si>
  <si>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</si>
  <si>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</si>
  <si>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</si>
  <si>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</si>
  <si>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</si>
  <si>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</si>
  <si>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</si>
  <si>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</si>
  <si>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</si>
  <si>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</si>
  <si>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</si>
  <si>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</si>
  <si>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</si>
  <si>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</si>
  <si>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</si>
  <si>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</si>
  <si>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</si>
  <si>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</si>
  <si>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</si>
  <si>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</si>
  <si>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</si>
  <si>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</si>
  <si>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</si>
  <si>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</si>
  <si>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</si>
  <si>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</si>
  <si>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</si>
  <si>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</si>
  <si>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</si>
  <si>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</si>
  <si>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</si>
  <si>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</si>
  <si>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</si>
  <si>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</si>
  <si>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</si>
  <si>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</si>
  <si>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</si>
  <si>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</si>
  <si>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</si>
  <si>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</si>
  <si>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</si>
  <si>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</si>
  <si>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</si>
  <si>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</si>
  <si>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</si>
  <si>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</si>
  <si>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</si>
  <si>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</si>
  <si>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</si>
  <si>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</si>
  <si>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</si>
  <si>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</si>
  <si>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</si>
  <si>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</si>
  <si>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</si>
  <si>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</si>
  <si>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</si>
  <si>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</si>
  <si>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</si>
  <si>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</si>
  <si>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</si>
  <si>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</si>
  <si>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</si>
  <si>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</si>
  <si>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</si>
  <si>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</si>
  <si>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</si>
  <si>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</si>
  <si>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</si>
  <si>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</si>
  <si>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</si>
  <si>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</si>
  <si>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</si>
  <si>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</si>
  <si>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</si>
  <si>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</si>
  <si>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</si>
  <si>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</si>
  <si>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</si>
  <si>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</si>
  <si>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</si>
  <si>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</si>
  <si>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</si>
  <si>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</si>
  <si>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</si>
  <si>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</si>
  <si>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</si>
  <si>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</si>
  <si>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</si>
  <si>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</si>
  <si>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</si>
  <si>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</si>
  <si>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</si>
  <si>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</si>
  <si>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</si>
  <si>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</si>
  <si>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</si>
  <si>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</si>
  <si>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</si>
  <si>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</si>
  <si>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</si>
  <si>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</si>
  <si>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</si>
  <si>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</si>
  <si>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</si>
  <si>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</si>
  <si>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</si>
  <si>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</si>
  <si>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</si>
  <si>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</si>
  <si>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</si>
  <si>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</si>
  <si>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</si>
  <si>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</si>
  <si>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</si>
  <si>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</si>
  <si>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</si>
  <si>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</si>
  <si>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</si>
  <si>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</si>
  <si>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</si>
  <si>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</si>
  <si>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</si>
  <si>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</si>
  <si>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</si>
  <si>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</si>
  <si>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</si>
  <si>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</si>
  <si>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</si>
  <si>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</si>
  <si>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</si>
  <si>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</si>
  <si>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</si>
  <si>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</si>
  <si>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</si>
  <si>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</si>
  <si>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</si>
  <si>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</si>
  <si>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</si>
  <si>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</si>
  <si>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</si>
  <si>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</si>
  <si>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</si>
  <si>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</si>
  <si>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</si>
  <si>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</si>
  <si>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</si>
  <si>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</si>
  <si>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</si>
  <si>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</si>
  <si>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</si>
  <si>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</si>
  <si>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</si>
  <si>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</si>
  <si>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</si>
  <si>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</si>
  <si>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</si>
  <si>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</si>
  <si>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</si>
  <si>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</si>
  <si>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</si>
  <si>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</si>
  <si>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</si>
  <si>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</si>
  <si>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</si>
  <si>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</si>
  <si>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</si>
  <si>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</si>
  <si>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</si>
  <si>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</si>
  <si>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</si>
  <si>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</si>
  <si>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</si>
  <si>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</si>
  <si>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</si>
  <si>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</si>
  <si>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</si>
  <si>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</si>
  <si>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</si>
  <si>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</si>
  <si>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</si>
  <si>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</si>
  <si>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</si>
  <si>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</si>
  <si>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</si>
  <si>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</si>
  <si>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</si>
  <si>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</si>
  <si>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</si>
  <si>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</si>
  <si>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</si>
  <si>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</si>
  <si>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</si>
  <si>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</si>
  <si>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</si>
  <si>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</si>
  <si>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</si>
  <si>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</si>
  <si>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</si>
  <si>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</si>
  <si>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</si>
  <si>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</si>
  <si>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</si>
  <si>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</si>
  <si>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</si>
  <si>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</si>
  <si>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</si>
  <si>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</si>
  <si>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</si>
  <si>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</si>
  <si>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</si>
  <si>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</si>
  <si>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</si>
  <si>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</si>
  <si>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</si>
  <si>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</si>
  <si>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</si>
  <si>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</si>
  <si>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</si>
  <si>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</si>
  <si>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</si>
  <si>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</si>
  <si>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</si>
  <si>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</si>
  <si>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</si>
  <si>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</si>
  <si>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</si>
  <si>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</si>
  <si>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</si>
  <si>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</si>
  <si>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</si>
  <si>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</si>
  <si>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</si>
  <si>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</si>
  <si>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</si>
  <si>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</si>
  <si>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</si>
  <si>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</si>
  <si>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</si>
  <si>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</si>
  <si>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</si>
  <si>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</si>
  <si>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</si>
  <si>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</si>
  <si>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</si>
  <si>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</si>
  <si>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</si>
  <si>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</si>
  <si>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</si>
  <si>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</si>
  <si>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</si>
  <si>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</si>
  <si>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</si>
  <si>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</si>
  <si>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</si>
  <si>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</si>
  <si>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</si>
  <si>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</si>
  <si>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</si>
  <si>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</si>
  <si>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</si>
  <si>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</si>
  <si>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</si>
  <si>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</si>
  <si>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</si>
  <si>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</si>
  <si>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</si>
  <si>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</si>
  <si>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</si>
  <si>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</si>
  <si>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</si>
  <si>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</si>
  <si>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</si>
  <si>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</si>
  <si>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</si>
  <si>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</si>
  <si>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</si>
  <si>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</si>
  <si>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</si>
  <si>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</si>
  <si>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</si>
  <si>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</si>
  <si>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</si>
  <si>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</si>
  <si>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</si>
  <si>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</si>
  <si>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</si>
  <si>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</si>
  <si>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</si>
  <si>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</si>
  <si>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</si>
  <si>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</si>
  <si>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</si>
  <si>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</si>
  <si>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</si>
  <si>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</si>
  <si>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</si>
  <si>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</si>
  <si>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</si>
  <si>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</si>
  <si>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</si>
  <si>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</si>
  <si>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</si>
  <si>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</si>
  <si>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</si>
  <si>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</si>
  <si>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</si>
  <si>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</si>
  <si>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</si>
  <si>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</si>
  <si>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</si>
  <si>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</si>
  <si>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</si>
  <si>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</si>
  <si>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</si>
  <si>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</si>
  <si>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</si>
  <si>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</si>
  <si>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</si>
  <si>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</si>
  <si>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</si>
  <si>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</si>
  <si>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</si>
  <si>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</si>
  <si>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</si>
  <si>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</si>
  <si>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</si>
  <si>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</si>
  <si>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</si>
  <si>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</si>
  <si>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</si>
  <si>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</si>
  <si>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</si>
  <si>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</si>
  <si>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</si>
  <si>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</si>
  <si>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</si>
  <si>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</si>
  <si>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</si>
  <si>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</si>
  <si>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</si>
  <si>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</si>
  <si>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</si>
  <si>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</si>
  <si>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</si>
  <si>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</si>
  <si>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</si>
  <si>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</si>
  <si>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</si>
  <si>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</si>
  <si>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</si>
  <si>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</si>
  <si>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</si>
  <si>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</si>
  <si>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</si>
  <si>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</si>
  <si>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</si>
  <si>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</si>
  <si>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</si>
  <si>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</si>
  <si>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</si>
  <si>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</si>
  <si>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</si>
  <si>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</si>
  <si>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</si>
  <si>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</si>
  <si>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</si>
  <si>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</si>
  <si>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</si>
  <si>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</si>
  <si>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</si>
  <si>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</si>
  <si>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</si>
  <si>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</si>
  <si>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</si>
  <si>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</si>
  <si>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</si>
  <si>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</si>
  <si>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</si>
  <si>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</si>
  <si>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</si>
  <si>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</si>
  <si>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</si>
  <si>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</si>
  <si>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</si>
  <si>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</si>
  <si>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</si>
  <si>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</si>
  <si>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</si>
  <si>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</si>
  <si>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</si>
  <si>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</si>
  <si>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</si>
  <si>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</si>
  <si>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</si>
  <si>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</si>
  <si>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</si>
  <si>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</si>
  <si>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</si>
  <si>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</si>
  <si>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</si>
  <si>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</si>
  <si>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</si>
  <si>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</si>
  <si>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</si>
  <si>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</si>
  <si>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</si>
  <si>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</si>
  <si>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</si>
  <si>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</si>
  <si>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</si>
  <si>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</si>
  <si>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</si>
  <si>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</si>
  <si>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</si>
  <si>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</si>
  <si>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</si>
  <si>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</si>
  <si>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</si>
  <si>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</si>
  <si>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</si>
  <si>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</si>
  <si>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</si>
  <si>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</si>
  <si>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</si>
  <si>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</si>
  <si>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</si>
  <si>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</si>
  <si>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</si>
  <si>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</si>
  <si>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</si>
  <si>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</si>
  <si>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</si>
  <si>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</si>
  <si>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</si>
  <si>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</si>
  <si>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</si>
  <si>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</si>
  <si>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</si>
  <si>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</si>
  <si>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</si>
  <si>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</si>
  <si>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</si>
  <si>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</si>
  <si>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</si>
  <si>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</si>
  <si>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</si>
  <si>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</si>
  <si>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</si>
  <si>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</si>
  <si>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</si>
  <si>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</si>
  <si>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</si>
  <si>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</si>
  <si>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</si>
  <si>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</si>
  <si>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</si>
  <si>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</si>
  <si>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</si>
  <si>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</si>
  <si>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</si>
  <si>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</si>
  <si>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</si>
  <si>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</si>
  <si>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</si>
  <si>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</si>
  <si>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</si>
  <si>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</si>
  <si>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</si>
  <si>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</si>
  <si>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</si>
  <si>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</si>
  <si>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</si>
  <si>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</si>
  <si>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</si>
  <si>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</si>
  <si>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</si>
  <si>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</si>
  <si>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</si>
  <si>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</si>
  <si>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</si>
  <si>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</si>
  <si>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</si>
  <si>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</si>
  <si>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</si>
  <si>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</si>
  <si>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</si>
  <si>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</si>
  <si>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</si>
  <si>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</si>
  <si>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</si>
  <si>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</si>
  <si>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</si>
  <si>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</si>
  <si>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</si>
  <si>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</si>
  <si>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</si>
  <si>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</si>
  <si>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</si>
  <si>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</si>
  <si>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</si>
  <si>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</si>
  <si>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</si>
  <si>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</si>
  <si>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</si>
  <si>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</si>
  <si>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</si>
  <si>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</si>
  <si>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</si>
  <si>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</si>
  <si>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</si>
  <si>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</si>
  <si>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</si>
  <si>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</si>
  <si>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</si>
  <si>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</si>
  <si>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</si>
  <si>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</si>
  <si>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</si>
  <si>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</si>
  <si>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</si>
  <si>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</si>
  <si>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</si>
  <si>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</si>
  <si>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</si>
  <si>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</si>
  <si>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</si>
  <si>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</si>
  <si>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</si>
  <si>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</si>
  <si>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</si>
  <si>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</si>
  <si>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</si>
  <si>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</si>
  <si>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</si>
  <si>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</si>
  <si>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</si>
  <si>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</si>
  <si>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</si>
  <si>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</si>
  <si>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</si>
  <si>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</si>
  <si>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</si>
  <si>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</si>
  <si>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</si>
  <si>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</si>
  <si>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</si>
  <si>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</si>
  <si>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</si>
  <si>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</si>
  <si>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</si>
  <si>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</si>
  <si>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</si>
  <si>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</si>
  <si>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</si>
  <si>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</si>
  <si>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</si>
  <si>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</si>
  <si>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</si>
  <si>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</si>
  <si>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</si>
  <si>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</si>
  <si>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</si>
  <si>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</si>
  <si>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</si>
  <si>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</si>
  <si>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</si>
  <si>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</si>
  <si>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</si>
  <si>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</si>
  <si>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</si>
  <si>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</si>
  <si>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</si>
  <si>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</si>
  <si>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</si>
  <si>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</si>
  <si>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</si>
  <si>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</si>
  <si>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</si>
  <si>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</si>
  <si>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</si>
  <si>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</si>
  <si>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</si>
  <si>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</si>
  <si>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</si>
  <si>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</si>
  <si>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</si>
  <si>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</si>
  <si>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</si>
  <si>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</si>
  <si>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</si>
  <si>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</si>
  <si>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</si>
  <si>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</si>
  <si>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</si>
  <si>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</si>
  <si>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</si>
  <si>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</si>
  <si>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</si>
  <si>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</si>
  <si>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</si>
  <si>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</si>
  <si>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</si>
  <si>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</si>
  <si>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</si>
  <si>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</si>
  <si>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</si>
  <si>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</si>
  <si>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</si>
  <si>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</si>
  <si>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</si>
  <si>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</si>
  <si>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</si>
  <si>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</si>
  <si>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</si>
  <si>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</si>
  <si>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</si>
  <si>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</si>
  <si>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</si>
  <si>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</si>
  <si>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</si>
  <si>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</si>
  <si>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</si>
  <si>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</si>
  <si>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</si>
  <si>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</si>
  <si>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</si>
  <si>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</si>
  <si>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</si>
  <si>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</si>
  <si>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</si>
  <si>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</si>
  <si>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</si>
  <si>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</si>
  <si>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</si>
  <si>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</si>
  <si>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</si>
  <si>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</si>
  <si>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</si>
  <si>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</si>
  <si>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</si>
  <si>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</si>
  <si>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</si>
  <si>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</si>
  <si>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</si>
  <si>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</si>
  <si>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</si>
  <si>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</si>
  <si>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</si>
  <si>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</si>
  <si>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</si>
  <si>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</si>
  <si>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</si>
  <si>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</si>
  <si>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</si>
  <si>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</si>
  <si>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</si>
  <si>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</si>
  <si>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</si>
  <si>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</si>
  <si>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</si>
  <si>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</si>
  <si>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</si>
  <si>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</si>
  <si>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</si>
  <si>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</si>
  <si>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</si>
  <si>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</si>
  <si>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</si>
  <si>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</si>
  <si>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</si>
  <si>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</si>
  <si>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</si>
  <si>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</si>
  <si>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</si>
  <si>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</si>
  <si>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</si>
  <si>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</si>
  <si>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</si>
  <si>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</si>
  <si>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</si>
  <si>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</si>
  <si>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</si>
  <si>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</si>
  <si>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</si>
  <si>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</si>
  <si>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</si>
  <si>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</si>
  <si>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</si>
  <si>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</si>
  <si>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</si>
  <si>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</si>
  <si>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</si>
  <si>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</si>
  <si>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</si>
  <si>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</si>
  <si>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</si>
  <si>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</si>
  <si>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</si>
  <si>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</si>
  <si>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</si>
  <si>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</si>
  <si>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</si>
  <si>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</si>
  <si>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</si>
  <si>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</si>
  <si>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</si>
  <si>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</si>
  <si>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</si>
  <si>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</si>
  <si>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</si>
  <si>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</si>
  <si>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</si>
  <si>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</si>
  <si>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</si>
  <si>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</si>
  <si>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</si>
  <si>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</si>
  <si>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</si>
  <si>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</si>
  <si>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</si>
  <si>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</si>
  <si>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</si>
  <si>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</si>
  <si>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</si>
  <si>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</si>
  <si>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</si>
  <si>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</si>
  <si>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</si>
  <si>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</si>
  <si>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</si>
  <si>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</si>
  <si>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</si>
  <si>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</si>
  <si>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</si>
  <si>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</si>
  <si>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</si>
  <si>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</si>
  <si>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</si>
  <si>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</si>
  <si>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</si>
  <si>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</si>
  <si>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</si>
  <si>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</si>
  <si>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</si>
  <si>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</si>
  <si>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</si>
  <si>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</si>
  <si>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</si>
  <si>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</si>
  <si>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</si>
  <si>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</si>
  <si>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</si>
  <si>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</si>
  <si>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</si>
  <si>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</si>
  <si>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</si>
  <si>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</si>
  <si>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</si>
  <si>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</si>
  <si>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</si>
  <si>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</si>
  <si>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</si>
  <si>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</si>
  <si>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</si>
  <si>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</si>
  <si>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</si>
  <si>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</si>
  <si>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</si>
  <si>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</si>
  <si>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</si>
  <si>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</si>
  <si>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</si>
  <si>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</si>
  <si>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</si>
  <si>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</si>
  <si>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</si>
  <si>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</si>
  <si>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</si>
  <si>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</si>
  <si>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</si>
  <si>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</si>
  <si>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</si>
  <si>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</si>
  <si>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</si>
  <si>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</si>
  <si>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</si>
  <si>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</si>
  <si>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</si>
  <si>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</si>
  <si>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</si>
  <si>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</si>
  <si>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</si>
  <si>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</si>
  <si>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</si>
  <si>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</si>
  <si>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</si>
  <si>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</si>
  <si>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</si>
  <si>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</si>
  <si>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</si>
  <si>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</si>
  <si>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</si>
  <si>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</si>
  <si>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</si>
  <si>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</si>
  <si>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</si>
  <si>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</si>
  <si>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</si>
  <si>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</si>
  <si>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</si>
  <si>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</si>
  <si>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</si>
  <si>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</si>
  <si>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</si>
  <si>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</si>
  <si>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</si>
  <si>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</si>
  <si>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</si>
  <si>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</si>
  <si>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</si>
  <si>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</si>
  <si>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</si>
  <si>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</si>
  <si>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</si>
  <si>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</si>
  <si>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</si>
  <si>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</si>
  <si>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</si>
  <si>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</si>
  <si>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</si>
  <si>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</si>
  <si>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</si>
  <si>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</si>
  <si>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</si>
  <si>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</si>
  <si>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</si>
  <si>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</si>
  <si>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</si>
  <si>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</si>
  <si>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</si>
  <si>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</si>
  <si>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</si>
  <si>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</si>
  <si>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</si>
  <si>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</si>
  <si>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</si>
  <si>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</si>
  <si>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</si>
  <si>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</si>
  <si>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</si>
  <si>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</si>
  <si>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</si>
  <si>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</si>
  <si>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</si>
  <si>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</si>
  <si>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</si>
  <si>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</si>
  <si>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</si>
  <si>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</si>
  <si>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</si>
  <si>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</si>
  <si>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</si>
  <si>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</si>
  <si>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</si>
  <si>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</si>
  <si>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</si>
  <si>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</si>
  <si>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</si>
  <si>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</si>
  <si>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</si>
  <si>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</si>
  <si>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</si>
  <si>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</si>
  <si>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</si>
  <si>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</si>
  <si>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</si>
  <si>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</si>
  <si>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</si>
  <si>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</si>
  <si>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</si>
  <si>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</si>
  <si>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</si>
  <si>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</si>
  <si>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</si>
  <si>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</si>
  <si>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</si>
  <si>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</si>
  <si>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</si>
  <si>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</si>
  <si>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</si>
  <si>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</si>
  <si>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</si>
  <si>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</si>
  <si>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</si>
  <si>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</si>
  <si>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</si>
  <si>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</si>
  <si>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</si>
  <si>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</si>
  <si>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</si>
  <si>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</si>
  <si>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</si>
  <si>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</si>
  <si>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</si>
  <si>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</si>
  <si>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</si>
  <si>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</si>
  <si>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</si>
  <si>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</si>
  <si>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</si>
  <si>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</si>
  <si>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</si>
  <si>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</si>
  <si>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</si>
  <si>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</si>
  <si>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</si>
  <si>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</si>
  <si>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</si>
  <si>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</si>
  <si>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</si>
  <si>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</si>
  <si>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</si>
  <si>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</si>
  <si>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</si>
  <si>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</si>
  <si>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</si>
  <si>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</si>
  <si>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</si>
  <si>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</si>
  <si>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</si>
  <si>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</si>
  <si>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</si>
  <si>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</si>
  <si>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</si>
  <si>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</si>
  <si>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</si>
  <si>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</si>
  <si>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</si>
  <si>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</si>
  <si>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</si>
  <si>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</si>
  <si>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</si>
  <si>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</si>
  <si>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</si>
  <si>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</si>
  <si>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</si>
  <si>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</si>
  <si>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</si>
  <si>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</si>
  <si>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</si>
  <si>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</si>
  <si>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</si>
  <si>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</si>
  <si>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</si>
  <si>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</si>
  <si>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</si>
  <si>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</si>
  <si>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</si>
  <si>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</si>
  <si>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</si>
  <si>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</si>
  <si>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</si>
  <si>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</si>
  <si>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</si>
  <si>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</si>
  <si>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</si>
  <si>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</si>
  <si>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</si>
  <si>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</si>
  <si>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</si>
  <si>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</si>
  <si>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</si>
  <si>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</si>
  <si>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</si>
  <si>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</si>
  <si>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</si>
  <si>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</si>
  <si>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</si>
  <si>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</si>
  <si>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</si>
  <si>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</si>
  <si>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</si>
  <si>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</si>
  <si>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</si>
  <si>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</si>
  <si>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</si>
  <si>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</si>
  <si>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</si>
  <si>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</si>
  <si>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</si>
  <si>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</si>
  <si>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</si>
  <si>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</si>
  <si>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</si>
  <si>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</si>
  <si>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</si>
  <si>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</si>
  <si>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</si>
  <si>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</si>
  <si>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</si>
  <si>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</si>
  <si>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</si>
  <si>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</si>
  <si>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</si>
  <si>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</si>
  <si>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</si>
  <si>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</si>
  <si>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</si>
  <si>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</si>
  <si>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</si>
  <si>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</si>
  <si>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</si>
  <si>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</si>
  <si>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</si>
  <si>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</si>
  <si>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</si>
  <si>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</si>
  <si>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</si>
  <si>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</si>
  <si>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</si>
  <si>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</si>
  <si>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</si>
  <si>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</si>
  <si>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</si>
  <si>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</si>
  <si>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</si>
  <si>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</si>
  <si>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</si>
  <si>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</si>
  <si>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</si>
  <si>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</si>
  <si>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</si>
  <si>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</si>
  <si>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</si>
  <si>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</si>
  <si>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</si>
  <si>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</si>
  <si>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</si>
  <si>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</si>
  <si>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</si>
  <si>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</si>
  <si>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</si>
  <si>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</si>
  <si>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</si>
  <si>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</si>
  <si>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</si>
  <si>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</si>
  <si>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</si>
  <si>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</si>
  <si>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</si>
  <si>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</si>
  <si>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</si>
  <si>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</si>
  <si>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</si>
  <si>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</si>
  <si>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</si>
  <si>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</si>
  <si>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</si>
  <si>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</si>
  <si>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</si>
  <si>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</si>
  <si>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</si>
  <si>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</si>
  <si>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</si>
  <si>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</si>
  <si>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</si>
  <si>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</si>
  <si>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</si>
  <si>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</si>
  <si>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</si>
  <si>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</si>
  <si>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</si>
  <si>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</si>
  <si>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</si>
  <si>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</si>
  <si>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</si>
  <si>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</si>
  <si>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</si>
  <si>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</si>
  <si>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</si>
  <si>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</si>
  <si>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</si>
  <si>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</si>
  <si>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</si>
  <si>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</si>
  <si>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</si>
  <si>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</si>
  <si>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</si>
  <si>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</si>
  <si>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</si>
  <si>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</si>
  <si>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</si>
  <si>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</si>
  <si>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</si>
  <si>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</si>
  <si>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</si>
  <si>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</si>
  <si>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</si>
  <si>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</si>
  <si>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</si>
  <si>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</si>
  <si>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</si>
  <si>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</si>
  <si>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</si>
  <si>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</si>
  <si>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</si>
  <si>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</si>
  <si>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</si>
  <si>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</si>
  <si>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</si>
  <si>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</si>
  <si>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</si>
  <si>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</si>
  <si>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</si>
  <si>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</si>
  <si>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</si>
  <si>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</si>
  <si>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</si>
  <si>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</si>
  <si>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</si>
  <si>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</si>
  <si>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</si>
  <si>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</si>
  <si>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</si>
  <si>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</si>
  <si>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</si>
  <si>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</si>
  <si>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</si>
  <si>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</si>
  <si>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</si>
  <si>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</si>
  <si>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</si>
  <si>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</si>
  <si>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</si>
  <si>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</si>
  <si>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</si>
  <si>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</si>
  <si>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</si>
  <si>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</si>
  <si>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</si>
  <si>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</si>
  <si>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</si>
  <si>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</si>
  <si>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</si>
  <si>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</si>
  <si>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</si>
  <si>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</si>
  <si>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</si>
  <si>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</si>
  <si>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</si>
  <si>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</si>
  <si>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</si>
  <si>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</si>
  <si>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</si>
  <si>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</si>
  <si>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</si>
  <si>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</si>
  <si>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</si>
  <si>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</si>
  <si>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</si>
  <si>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</si>
  <si>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</si>
  <si>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</si>
  <si>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</si>
  <si>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</si>
  <si>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</si>
  <si>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</si>
  <si>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</si>
  <si>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</si>
  <si>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</si>
  <si>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</si>
  <si>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</si>
  <si>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</si>
  <si>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</si>
  <si>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</si>
  <si>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</si>
  <si>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</si>
  <si>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</si>
  <si>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</si>
  <si>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</si>
  <si>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</si>
  <si>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</si>
  <si>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</si>
  <si>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</si>
  <si>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</si>
  <si>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</si>
  <si>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</si>
  <si>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</si>
  <si>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</si>
  <si>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</si>
  <si>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</si>
  <si>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</si>
  <si>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</si>
  <si>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</si>
  <si>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</si>
  <si>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</si>
  <si>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</si>
  <si>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</si>
  <si>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</si>
  <si>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</si>
  <si>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</si>
  <si>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</si>
  <si>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</si>
  <si>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</si>
  <si>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</si>
  <si>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</si>
  <si>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</si>
  <si>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</si>
  <si>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</si>
  <si>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</si>
  <si>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</si>
  <si>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</si>
  <si>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</si>
  <si>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</si>
  <si>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</si>
  <si>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</si>
  <si>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</si>
  <si>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</si>
  <si>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</si>
  <si>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</si>
  <si>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</si>
  <si>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</si>
  <si>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</si>
  <si>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</si>
  <si>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</si>
  <si>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</si>
  <si>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</si>
  <si>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</si>
  <si>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</si>
  <si>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</si>
  <si>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</si>
  <si>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</si>
  <si>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</si>
  <si>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</si>
  <si>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</si>
  <si>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</si>
  <si>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</si>
  <si>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</si>
  <si>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</si>
  <si>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</si>
  <si>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</si>
  <si>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</si>
  <si>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</si>
  <si>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</si>
  <si>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</si>
  <si>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</si>
  <si>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</si>
  <si>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</si>
  <si>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</si>
  <si>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</si>
  <si>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</si>
  <si>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</si>
  <si>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</si>
  <si>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</si>
  <si>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</si>
  <si>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</si>
  <si>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</si>
  <si>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</si>
  <si>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</si>
  <si>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</si>
  <si>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</si>
  <si>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</si>
  <si>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</si>
  <si>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</si>
  <si>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</si>
  <si>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</si>
  <si>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</si>
  <si>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</si>
  <si>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</si>
  <si>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</si>
  <si>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</si>
  <si>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</si>
  <si>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</si>
  <si>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</si>
  <si>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</si>
  <si>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</si>
  <si>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</si>
  <si>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</si>
  <si>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</si>
  <si>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</si>
  <si>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</si>
  <si>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</si>
  <si>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</si>
  <si>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</si>
  <si>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</si>
  <si>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</si>
  <si>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</si>
  <si>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</si>
  <si>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</si>
  <si>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</si>
  <si>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</si>
  <si>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</si>
  <si>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</si>
  <si>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</si>
  <si>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</si>
  <si>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</si>
  <si>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</si>
  <si>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</si>
  <si>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</si>
  <si>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</si>
  <si>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</si>
  <si>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</si>
  <si>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</si>
  <si>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</si>
  <si>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</si>
  <si>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</si>
  <si>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</si>
  <si>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</si>
  <si>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</si>
  <si>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</si>
  <si>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</si>
  <si>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</si>
  <si>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</si>
  <si>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</si>
  <si>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</si>
  <si>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</si>
  <si>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</si>
  <si>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</si>
  <si>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</si>
  <si>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</si>
  <si>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</si>
  <si>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</si>
  <si>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</si>
  <si>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</si>
  <si>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</si>
  <si>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</si>
  <si>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</si>
  <si>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</si>
  <si>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</si>
  <si>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</si>
  <si>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</si>
  <si>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</si>
  <si>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</si>
  <si>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</si>
  <si>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</si>
  <si>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</si>
  <si>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</si>
  <si>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</si>
  <si>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</si>
  <si>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</si>
  <si>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</si>
  <si>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</si>
  <si>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</si>
  <si>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</si>
  <si>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</si>
  <si>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</si>
  <si>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</si>
  <si>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</si>
  <si>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</si>
  <si>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</si>
  <si>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</si>
  <si>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</si>
  <si>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</si>
  <si>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</si>
  <si>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</si>
  <si>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</si>
  <si>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</si>
  <si>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</si>
  <si>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</si>
  <si>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</si>
  <si>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</si>
  <si>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</si>
  <si>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</si>
  <si>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</si>
  <si>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</si>
  <si>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</si>
  <si>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</si>
  <si>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</si>
  <si>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</si>
  <si>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</si>
  <si>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</si>
  <si>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</si>
  <si>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</si>
  <si>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</si>
  <si>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</si>
  <si>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</si>
  <si>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</si>
  <si>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</si>
  <si>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</si>
  <si>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</si>
  <si>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</si>
  <si>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</si>
  <si>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</si>
  <si>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</si>
  <si>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</si>
  <si>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</si>
  <si>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</si>
  <si>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</si>
  <si>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</si>
  <si>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</si>
  <si>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</si>
  <si>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</si>
  <si>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</si>
  <si>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</si>
  <si>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</si>
  <si>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</si>
  <si>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</si>
  <si>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</si>
  <si>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</si>
  <si>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</si>
  <si>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</si>
  <si>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</si>
  <si>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</si>
  <si>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</si>
  <si>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</si>
  <si>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</si>
  <si>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</si>
  <si>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</si>
  <si>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</si>
  <si>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</si>
  <si>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</si>
  <si>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</si>
  <si>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</si>
  <si>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</si>
  <si>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</si>
  <si>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</si>
  <si>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</si>
  <si>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</si>
  <si>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</si>
  <si>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</si>
  <si>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</si>
  <si>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</si>
  <si>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</si>
  <si>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</si>
  <si>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</si>
  <si>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</si>
  <si>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</si>
  <si>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</si>
  <si>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</si>
  <si>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</si>
  <si>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</si>
  <si>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</si>
  <si>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</si>
  <si>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</si>
  <si>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</si>
  <si>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</si>
  <si>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</si>
  <si>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</si>
  <si>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</si>
  <si>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</si>
  <si>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</si>
  <si>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</si>
  <si>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</si>
  <si>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</si>
  <si>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</si>
  <si>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</si>
  <si>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</si>
  <si>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</si>
  <si>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</si>
  <si>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</si>
  <si>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</si>
  <si>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</si>
  <si>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</si>
  <si>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</si>
  <si>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</si>
  <si>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</si>
  <si>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</si>
  <si>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</si>
  <si>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</si>
  <si>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</si>
  <si>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</si>
  <si>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</si>
  <si>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</si>
  <si>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</si>
  <si>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</si>
  <si>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</si>
  <si>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</si>
  <si>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</si>
  <si>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</si>
  <si>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</si>
  <si>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</si>
  <si>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</si>
  <si>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</si>
  <si>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</si>
  <si>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</si>
  <si>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</si>
  <si>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</si>
  <si>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</si>
  <si>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</si>
  <si>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</si>
  <si>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</si>
  <si>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</si>
  <si>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</si>
  <si>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</si>
  <si>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</si>
  <si>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</si>
  <si>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</si>
  <si>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</si>
  <si>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</si>
  <si>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</si>
  <si>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</si>
  <si>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</si>
  <si>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</si>
  <si>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</si>
  <si>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</si>
  <si>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</si>
  <si>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</si>
  <si>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</si>
  <si>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</si>
  <si>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</si>
  <si>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</si>
  <si>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</si>
  <si>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</si>
  <si>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</si>
  <si>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</si>
  <si>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</si>
  <si>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</si>
  <si>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</si>
  <si>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</si>
  <si>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</si>
  <si>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</si>
  <si>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</si>
  <si>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</si>
  <si>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</si>
  <si>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</si>
  <si>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</si>
  <si>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</si>
  <si>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</si>
  <si>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</si>
  <si>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</si>
  <si>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</si>
  <si>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</si>
  <si>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</si>
  <si>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</si>
  <si>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</si>
  <si>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</si>
  <si>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</si>
  <si>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</si>
  <si>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</si>
  <si>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</si>
  <si>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</si>
  <si>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</si>
  <si>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</si>
  <si>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</si>
  <si>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</si>
  <si>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</si>
  <si>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</si>
  <si>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</si>
  <si>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</si>
  <si>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</si>
  <si>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</si>
  <si>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</si>
  <si>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</si>
  <si>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</si>
  <si>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</si>
  <si>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</si>
  <si>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</si>
  <si>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</si>
  <si>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</si>
  <si>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</si>
  <si>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</si>
  <si>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</si>
  <si>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</si>
  <si>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</si>
  <si>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</si>
  <si>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</si>
  <si>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</si>
  <si>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</si>
  <si>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</si>
  <si>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</si>
  <si>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</si>
  <si>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</si>
  <si>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</si>
  <si>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</si>
  <si>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</si>
  <si>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</si>
  <si>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</si>
  <si>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</si>
  <si>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</si>
  <si>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</si>
  <si>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</si>
  <si>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</si>
  <si>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</si>
  <si>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</si>
  <si>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</si>
  <si>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</si>
  <si>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</si>
  <si>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</si>
  <si>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</si>
  <si>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</si>
  <si>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</si>
  <si>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</si>
  <si>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</si>
  <si>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</si>
  <si>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</si>
  <si>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</si>
  <si>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</si>
  <si>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</si>
  <si>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</si>
  <si>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</si>
  <si>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</si>
  <si>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</si>
  <si>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</si>
  <si>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</si>
  <si>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</si>
  <si>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</si>
  <si>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</si>
  <si>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</si>
  <si>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</si>
  <si>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</si>
  <si>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</si>
  <si>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</si>
  <si>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</si>
  <si>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</si>
  <si>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</si>
  <si>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</si>
  <si>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</si>
  <si>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</si>
  <si>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</si>
  <si>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</si>
  <si>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</si>
  <si>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</si>
  <si>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</si>
  <si>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</si>
  <si>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</si>
  <si>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</si>
  <si>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</si>
  <si>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</si>
  <si>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</si>
  <si>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</si>
  <si>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</si>
  <si>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</si>
  <si>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</si>
  <si>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</si>
  <si>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</si>
  <si>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</si>
  <si>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</si>
  <si>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</si>
  <si>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</si>
  <si>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</si>
  <si>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</si>
  <si>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</si>
  <si>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</si>
  <si>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</si>
  <si>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</si>
  <si>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</si>
  <si>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</si>
  <si>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</si>
  <si>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</si>
  <si>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</si>
  <si>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</si>
  <si>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</si>
  <si>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</si>
  <si>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</si>
  <si>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</si>
  <si>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</si>
  <si>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</si>
  <si>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</si>
  <si>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</si>
  <si>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</si>
  <si>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</si>
  <si>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</si>
  <si>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</si>
  <si>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</si>
  <si>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</si>
  <si>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</si>
  <si>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</si>
  <si>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</si>
  <si>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</si>
  <si>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</si>
  <si>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</si>
  <si>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</si>
  <si>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</si>
  <si>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</si>
  <si>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</si>
  <si>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</si>
  <si>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</si>
  <si>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</si>
  <si>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</si>
  <si>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</si>
  <si>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</si>
  <si>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</si>
  <si>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</si>
  <si>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</si>
  <si>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</si>
  <si>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</si>
  <si>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</si>
  <si>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</si>
  <si>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</si>
  <si>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</si>
  <si>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</si>
  <si>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</si>
  <si>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</si>
  <si>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</si>
  <si>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</si>
  <si>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</si>
  <si>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</si>
  <si>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</si>
  <si>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</si>
  <si>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</si>
  <si>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</si>
  <si>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</si>
  <si>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</si>
  <si>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</si>
  <si>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</si>
  <si>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</si>
  <si>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</si>
  <si>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</si>
  <si>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</si>
  <si>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</si>
  <si>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</si>
  <si>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</si>
  <si>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</si>
  <si>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</si>
  <si>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</si>
  <si>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</si>
  <si>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</si>
  <si>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</si>
  <si>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</si>
  <si>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</si>
  <si>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</si>
  <si>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</si>
  <si>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</si>
  <si>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</si>
  <si>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</si>
  <si>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</si>
  <si>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</si>
  <si>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</si>
  <si>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</si>
  <si>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</si>
  <si>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</si>
  <si>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</si>
  <si>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</si>
  <si>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</si>
  <si>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</si>
  <si>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</si>
  <si>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</si>
  <si>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</si>
  <si>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</si>
  <si>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</si>
  <si>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</si>
  <si>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</si>
  <si>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</si>
  <si>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</si>
  <si>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</si>
  <si>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</si>
  <si>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</si>
  <si>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</si>
  <si>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</si>
  <si>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</si>
  <si>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</si>
  <si>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</si>
  <si>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</si>
  <si>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</si>
  <si>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</si>
  <si>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</si>
  <si>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</si>
  <si>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</si>
  <si>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</si>
  <si>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</si>
  <si>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</si>
  <si>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</si>
  <si>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</si>
  <si>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</si>
  <si>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</si>
  <si>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</si>
  <si>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</si>
  <si>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</si>
  <si>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</si>
  <si>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</si>
  <si>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</si>
  <si>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</si>
  <si>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</si>
  <si>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</si>
  <si>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</si>
  <si>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</si>
  <si>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</si>
  <si>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</si>
  <si>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</si>
  <si>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</si>
  <si>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</si>
  <si>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</si>
  <si>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</si>
  <si>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</si>
  <si>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</si>
  <si>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</si>
  <si>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</si>
  <si>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</si>
  <si>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</si>
  <si>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</si>
  <si>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</si>
  <si>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</si>
  <si>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</si>
  <si>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</si>
  <si>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</si>
  <si>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</si>
  <si>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</si>
  <si>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</si>
  <si>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</si>
  <si>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</si>
  <si>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</si>
  <si>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</si>
  <si>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</si>
  <si>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</si>
  <si>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</si>
  <si>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</si>
  <si>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</si>
  <si>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</si>
  <si>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</si>
  <si>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</si>
  <si>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</si>
  <si>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</si>
  <si>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</si>
  <si>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</si>
  <si>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</si>
  <si>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</si>
  <si>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</si>
  <si>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</si>
  <si>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</si>
  <si>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</si>
  <si>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</si>
  <si>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</si>
  <si>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</si>
  <si>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</si>
  <si>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</si>
  <si>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</si>
  <si>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</si>
  <si>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</si>
  <si>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</si>
  <si>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</si>
  <si>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</si>
  <si>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</si>
  <si>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</si>
  <si>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</si>
  <si>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</si>
  <si>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</si>
  <si>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</si>
  <si>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</si>
  <si>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</si>
  <si>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</si>
  <si>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</si>
  <si>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</si>
  <si>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</si>
  <si>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</si>
  <si>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</si>
  <si>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</si>
  <si>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</si>
  <si>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</si>
  <si>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</si>
  <si>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</si>
  <si>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</si>
  <si>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</si>
  <si>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</si>
  <si>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</si>
  <si>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</si>
  <si>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</si>
  <si>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</si>
  <si>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</si>
  <si>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</si>
  <si>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</si>
  <si>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</si>
  <si>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</si>
  <si>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</si>
  <si>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</si>
  <si>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</si>
  <si>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</si>
  <si>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</si>
  <si>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</si>
  <si>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</si>
  <si>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</si>
  <si>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</si>
  <si>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</si>
  <si>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</si>
  <si>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</si>
  <si>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</si>
  <si>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</si>
  <si>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</si>
  <si>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</si>
  <si>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</si>
  <si>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</si>
  <si>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</si>
  <si>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</si>
  <si>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</si>
  <si>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</si>
  <si>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</si>
  <si>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</si>
  <si>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</si>
  <si>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</si>
  <si>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</si>
  <si>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</si>
  <si>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</si>
  <si>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</si>
  <si>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</si>
  <si>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</si>
  <si>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</si>
  <si>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</si>
  <si>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</si>
  <si>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</si>
  <si>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</si>
  <si>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</si>
  <si>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</si>
  <si>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</si>
  <si>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</si>
  <si>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</si>
  <si>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</si>
  <si>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</si>
  <si>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</si>
  <si>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</si>
  <si>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</si>
  <si>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</si>
  <si>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</si>
  <si>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</si>
  <si>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</si>
  <si>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</si>
  <si>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</si>
  <si>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</si>
  <si>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</si>
  <si>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</si>
  <si>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</si>
  <si>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</si>
  <si>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</si>
  <si>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</si>
  <si>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</si>
  <si>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</si>
  <si>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</si>
  <si>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</si>
  <si>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</si>
  <si>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</si>
  <si>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</si>
  <si>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</si>
  <si>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</si>
  <si>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</si>
  <si>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</si>
  <si>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</si>
  <si>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</si>
  <si>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</si>
  <si>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</si>
  <si>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</si>
  <si>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</si>
  <si>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</si>
  <si>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</si>
  <si>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</si>
  <si>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</si>
  <si>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</si>
  <si>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</si>
  <si>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</si>
  <si>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</si>
  <si>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</si>
  <si>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</si>
  <si>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</si>
  <si>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</si>
  <si>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</si>
  <si>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</si>
  <si>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</si>
  <si>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</si>
  <si>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</si>
  <si>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</si>
  <si>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</si>
  <si>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</si>
  <si>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</si>
  <si>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</si>
  <si>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</si>
  <si>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</si>
  <si>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</si>
  <si>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</si>
  <si>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</si>
  <si>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</si>
  <si>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</si>
  <si>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</si>
  <si>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</si>
  <si>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</si>
  <si>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</si>
  <si>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</si>
  <si>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</si>
  <si>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</si>
  <si>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</si>
  <si>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</si>
  <si>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</si>
  <si>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</si>
  <si>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</si>
  <si>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</si>
  <si>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</si>
  <si>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</si>
  <si>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</si>
  <si>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</si>
  <si>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</si>
  <si>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</si>
  <si>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</si>
  <si>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</si>
  <si>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</si>
  <si>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</si>
  <si>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</si>
  <si>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</si>
  <si>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</si>
  <si>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</si>
  <si>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</si>
  <si>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</si>
  <si>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</si>
  <si>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</si>
  <si>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</si>
  <si>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</si>
  <si>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</si>
  <si>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</si>
  <si>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</si>
  <si>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</si>
  <si>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</si>
  <si>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</si>
  <si>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</si>
  <si>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</si>
  <si>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</si>
  <si>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</si>
  <si>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</si>
  <si>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</si>
  <si>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</si>
  <si>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</si>
  <si>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</si>
  <si>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</si>
  <si>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</si>
  <si>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</si>
  <si>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</si>
  <si>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</si>
  <si>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</si>
  <si>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</si>
  <si>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</si>
  <si>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</si>
  <si>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</si>
  <si>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</si>
  <si>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</si>
  <si>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</si>
  <si>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</si>
  <si>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</si>
  <si>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</si>
  <si>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</si>
  <si>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</si>
  <si>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</si>
  <si>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</si>
  <si>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</si>
  <si>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</si>
  <si>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</si>
  <si>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</si>
  <si>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</si>
  <si>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</si>
  <si>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</si>
  <si>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</si>
  <si>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</si>
  <si>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</si>
  <si>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</si>
  <si>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</si>
  <si>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</si>
  <si>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</si>
  <si>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</si>
  <si>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</si>
  <si>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</si>
  <si>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</si>
  <si>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</si>
  <si>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</si>
  <si>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</si>
  <si>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</si>
  <si>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</si>
  <si>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</si>
  <si>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</si>
  <si>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</si>
  <si>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</si>
  <si>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</si>
  <si>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</si>
  <si>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</si>
  <si>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</si>
  <si>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</si>
  <si>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</si>
  <si>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</si>
  <si>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</si>
  <si>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</si>
  <si>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</si>
  <si>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</si>
  <si>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</si>
  <si>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</si>
  <si>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</si>
  <si>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</si>
  <si>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</si>
  <si>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</si>
  <si>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</si>
  <si>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</si>
  <si>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</si>
  <si>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</si>
  <si>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</si>
  <si>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</si>
  <si>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</si>
  <si>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</si>
  <si>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</si>
  <si>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</si>
  <si>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</si>
  <si>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</si>
  <si>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</si>
  <si>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</si>
  <si>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</si>
  <si>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</si>
  <si>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</si>
  <si>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</si>
  <si>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</si>
  <si>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</si>
  <si>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</si>
  <si>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</si>
  <si>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</si>
  <si>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</si>
  <si>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</si>
  <si>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</si>
  <si>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</si>
  <si>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</si>
  <si>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</si>
  <si>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</si>
  <si>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</si>
  <si>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</si>
  <si>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</si>
  <si>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</si>
  <si>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</si>
  <si>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</si>
  <si>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</si>
  <si>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</si>
  <si>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</si>
  <si>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</si>
  <si>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</si>
  <si>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</si>
  <si>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</si>
  <si>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</si>
  <si>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</si>
  <si>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</si>
  <si>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</si>
  <si>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</si>
  <si>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</si>
  <si>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</si>
  <si>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</si>
  <si>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</si>
  <si>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</si>
  <si>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</si>
  <si>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</si>
  <si>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</si>
  <si>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</si>
  <si>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</si>
  <si>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</si>
  <si>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</si>
  <si>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</si>
  <si>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</si>
  <si>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</si>
  <si>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</si>
  <si>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</si>
  <si>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</si>
  <si>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</si>
  <si>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</si>
  <si>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</si>
  <si>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</si>
  <si>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</si>
  <si>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</si>
  <si>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</si>
  <si>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</si>
  <si>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</si>
  <si>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</si>
  <si>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</si>
  <si>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</si>
  <si>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</si>
  <si>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</si>
  <si>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</si>
  <si>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</si>
  <si>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</si>
  <si>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</si>
  <si>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</si>
  <si>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</si>
  <si>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</si>
  <si>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</si>
  <si>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</si>
  <si>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</si>
  <si>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</si>
  <si>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</si>
  <si>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</si>
  <si>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</si>
  <si>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</si>
  <si>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</si>
  <si>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</si>
  <si>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</si>
  <si>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</si>
  <si>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</si>
  <si>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</si>
  <si>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</si>
  <si>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</si>
  <si>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</si>
  <si>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</si>
  <si>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</si>
  <si>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</si>
  <si>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</si>
  <si>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</si>
  <si>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</si>
  <si>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</si>
  <si>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</si>
  <si>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</si>
  <si>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</si>
  <si>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</si>
  <si>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</si>
  <si>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</si>
  <si>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</si>
  <si>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</si>
  <si>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</si>
  <si>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</si>
  <si>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</si>
  <si>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</si>
  <si>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</si>
  <si>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</si>
  <si>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</si>
  <si>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</si>
  <si>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</si>
  <si>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</si>
  <si>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</si>
  <si>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</si>
  <si>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</si>
  <si>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</si>
  <si>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</si>
  <si>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</si>
  <si>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</si>
  <si>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</si>
  <si>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</si>
  <si>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</si>
  <si>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</si>
  <si>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</si>
  <si>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</si>
  <si>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</si>
  <si>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</si>
  <si>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</si>
  <si>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</si>
  <si>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</si>
  <si>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</si>
  <si>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</si>
  <si>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</si>
  <si>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</si>
  <si>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</si>
  <si>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</si>
  <si>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</si>
  <si>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</si>
  <si>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</si>
  <si>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</si>
  <si>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</si>
  <si>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</si>
  <si>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</si>
  <si>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</si>
  <si>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</si>
  <si>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</si>
  <si>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</si>
  <si>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</si>
  <si>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</si>
  <si>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</si>
  <si>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</si>
  <si>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</si>
  <si>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</si>
  <si>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</si>
  <si>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</si>
  <si>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</si>
  <si>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</si>
  <si>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</si>
  <si>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</si>
  <si>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</si>
  <si>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</si>
  <si>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</si>
  <si>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</si>
  <si>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</si>
  <si>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</si>
  <si>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</si>
  <si>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</si>
  <si>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</si>
  <si>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</si>
  <si>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</si>
  <si>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</si>
  <si>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</si>
  <si>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</si>
  <si>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</si>
  <si>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</si>
  <si>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</si>
  <si>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</si>
  <si>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</si>
  <si>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</si>
  <si>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</si>
  <si>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</si>
  <si>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</si>
  <si>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</si>
  <si>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</si>
  <si>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</si>
  <si>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</si>
  <si>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</si>
  <si>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</si>
  <si>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</si>
  <si>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</si>
  <si>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</si>
  <si>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</si>
  <si>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</si>
  <si>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</si>
  <si>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</si>
  <si>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</si>
  <si>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</si>
  <si>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</si>
  <si>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</si>
  <si>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</si>
  <si>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</si>
  <si>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</si>
  <si>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</si>
  <si>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</si>
  <si>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</si>
  <si>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</si>
  <si>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</si>
  <si>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</si>
  <si>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</si>
  <si>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</si>
  <si>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</si>
  <si>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</si>
  <si>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</si>
  <si>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</si>
  <si>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</si>
  <si>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</si>
  <si>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</si>
  <si>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</si>
  <si>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</si>
  <si>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</si>
  <si>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</si>
  <si>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</si>
  <si>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</si>
  <si>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</si>
  <si>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</si>
  <si>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</si>
  <si>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</si>
  <si>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</si>
  <si>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</si>
  <si>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</si>
  <si>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</si>
  <si>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</si>
  <si>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</si>
  <si>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</si>
  <si>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</si>
  <si>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</si>
  <si>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</si>
  <si>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</si>
  <si>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</si>
  <si>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</si>
  <si>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</si>
  <si>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</si>
  <si>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</si>
  <si>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</si>
  <si>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</si>
  <si>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</si>
  <si>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</si>
  <si>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</si>
  <si>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</si>
  <si>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</si>
  <si>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</si>
  <si>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</si>
  <si>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</si>
  <si>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</si>
  <si>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</si>
  <si>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</si>
  <si>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</si>
  <si>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</si>
  <si>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</si>
  <si>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</si>
  <si>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</si>
  <si>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</si>
  <si>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</si>
  <si>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</si>
  <si>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</si>
  <si>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</si>
  <si>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</si>
  <si>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</si>
  <si>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</si>
  <si>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</si>
  <si>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</si>
  <si>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</si>
  <si>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</si>
  <si>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</si>
  <si>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</si>
  <si>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</si>
  <si>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</si>
  <si>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</si>
  <si>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</si>
  <si>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</si>
  <si>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</si>
  <si>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</si>
  <si>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</si>
  <si>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</si>
  <si>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</si>
  <si>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</si>
  <si>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</si>
  <si>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</si>
  <si>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</si>
  <si>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</si>
  <si>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</si>
  <si>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</si>
  <si>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</si>
  <si>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</si>
  <si>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</si>
  <si>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</si>
  <si>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</si>
  <si>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</si>
  <si>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</si>
  <si>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</si>
  <si>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</si>
  <si>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</si>
  <si>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</si>
  <si>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</si>
  <si>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</si>
  <si>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</si>
  <si>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</si>
  <si>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</si>
  <si>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</si>
  <si>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</si>
  <si>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</si>
  <si>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</si>
  <si>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</si>
  <si>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</si>
  <si>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</si>
  <si>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</si>
  <si>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</si>
  <si>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</si>
  <si>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</si>
  <si>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</si>
  <si>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</si>
  <si>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</si>
  <si>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</si>
  <si>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</si>
  <si>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</si>
  <si>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</si>
  <si>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</si>
  <si>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</si>
  <si>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</si>
  <si>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</si>
  <si>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</si>
  <si>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</si>
  <si>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</si>
  <si>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</si>
  <si>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</si>
  <si>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</si>
  <si>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</si>
  <si>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</si>
  <si>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</si>
  <si>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</si>
  <si>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</si>
  <si>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</si>
  <si>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</si>
  <si>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</si>
  <si>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</si>
  <si>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</si>
  <si>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</si>
  <si>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</si>
  <si>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</si>
  <si>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</si>
  <si>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</si>
  <si>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</si>
  <si>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</si>
  <si>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</si>
  <si>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</si>
  <si>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</si>
  <si>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</si>
  <si>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</si>
  <si>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</si>
  <si>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</si>
  <si>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</si>
  <si>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</si>
  <si>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</si>
  <si>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</si>
  <si>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</si>
  <si>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</si>
  <si>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</si>
  <si>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</si>
  <si>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</si>
  <si>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</si>
  <si>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</si>
  <si>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</si>
  <si>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</si>
  <si>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</si>
  <si>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</si>
  <si>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</si>
  <si>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</si>
  <si>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</si>
  <si>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</si>
  <si>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</si>
  <si>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</si>
  <si>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</si>
  <si>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</si>
  <si>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</si>
  <si>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</si>
  <si>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</si>
  <si>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</si>
  <si>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</si>
  <si>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</si>
  <si>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</si>
  <si>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</si>
  <si>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</si>
  <si>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</si>
  <si>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</si>
  <si>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</si>
  <si>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</si>
  <si>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</si>
  <si>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</si>
  <si>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</si>
  <si>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</si>
  <si>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</si>
  <si>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</si>
  <si>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</si>
  <si>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</si>
  <si>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</si>
  <si>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</si>
  <si>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</si>
  <si>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</si>
  <si>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</si>
  <si>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</si>
  <si>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</si>
  <si>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</si>
  <si>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</si>
  <si>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</si>
  <si>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</si>
  <si>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</si>
  <si>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</si>
  <si>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</si>
  <si>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</si>
  <si>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</si>
  <si>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</si>
  <si>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</si>
  <si>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</si>
  <si>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</si>
  <si>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</si>
  <si>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</si>
  <si>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</si>
  <si>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</si>
  <si>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</si>
  <si>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</si>
  <si>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</si>
  <si>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</si>
  <si>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</si>
  <si>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</si>
  <si>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</si>
  <si>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</si>
  <si>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</si>
  <si>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</si>
  <si>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</si>
  <si>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</si>
  <si>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</si>
  <si>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</si>
  <si>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</si>
  <si>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</si>
  <si>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</si>
  <si>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</si>
  <si>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</si>
  <si>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</si>
  <si>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</si>
  <si>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</si>
  <si>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</si>
  <si>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</si>
  <si>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</si>
  <si>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</si>
  <si>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</si>
  <si>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</si>
  <si>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</si>
  <si>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</si>
  <si>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</si>
  <si>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</si>
  <si>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</si>
  <si>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</si>
  <si>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</si>
  <si>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</si>
  <si>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</si>
  <si>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</si>
  <si>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</si>
  <si>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</si>
  <si>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</si>
  <si>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</si>
  <si>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</si>
  <si>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</si>
  <si>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</si>
  <si>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</si>
  <si>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</si>
  <si>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</si>
  <si>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</si>
  <si>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</si>
  <si>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</si>
  <si>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</si>
  <si>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</si>
  <si>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</si>
  <si>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</si>
  <si>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</si>
  <si>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</si>
  <si>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</si>
  <si>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</si>
  <si>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</si>
  <si>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</si>
  <si>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</si>
  <si>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</si>
  <si>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</si>
  <si>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</si>
  <si>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</si>
  <si>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</si>
  <si>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</si>
  <si>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</si>
  <si>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</si>
  <si>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</si>
  <si>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</si>
  <si>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</si>
  <si>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</si>
  <si>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</si>
  <si>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</si>
  <si>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</si>
  <si>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</si>
  <si>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</si>
  <si>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</si>
  <si>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</si>
  <si>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</si>
  <si>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</si>
  <si>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</si>
  <si>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</si>
  <si>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</si>
  <si>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</si>
  <si>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</si>
  <si>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</si>
  <si>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</si>
  <si>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</si>
  <si>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</si>
  <si>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</si>
  <si>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</si>
  <si>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</si>
  <si>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</si>
  <si>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</si>
  <si>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</si>
  <si>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</si>
  <si>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</si>
  <si>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</si>
  <si>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</si>
  <si>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</si>
  <si>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</si>
  <si>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</si>
  <si>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</si>
  <si>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</si>
  <si>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</si>
  <si>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</si>
  <si>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</si>
  <si>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</si>
  <si>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</si>
  <si>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</si>
  <si>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</si>
  <si>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</si>
  <si>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</si>
  <si>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</si>
  <si>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</si>
  <si>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</si>
  <si>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</si>
  <si>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</si>
  <si>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</si>
  <si>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</si>
  <si>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</si>
  <si>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</si>
  <si>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</si>
  <si>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</si>
  <si>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</si>
  <si>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</si>
  <si>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</si>
  <si>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</si>
  <si>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</si>
  <si>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</si>
  <si>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</si>
  <si>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</si>
  <si>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</si>
  <si>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</si>
  <si>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</si>
  <si>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</si>
  <si>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</si>
  <si>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</si>
  <si>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</si>
  <si>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</si>
  <si>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</si>
  <si>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</si>
  <si>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</si>
  <si>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</si>
  <si>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</si>
  <si>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</si>
  <si>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</si>
  <si>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</si>
  <si>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</si>
  <si>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</si>
  <si>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</si>
  <si>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</si>
  <si>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</si>
  <si>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</si>
  <si>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</si>
  <si>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</si>
  <si>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</si>
  <si>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</si>
  <si>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</si>
  <si>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</si>
  <si>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</si>
  <si>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</si>
  <si>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</si>
  <si>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</si>
  <si>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</si>
  <si>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</si>
  <si>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</si>
  <si>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</si>
  <si>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</si>
  <si>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</si>
  <si>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</si>
  <si>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</si>
  <si>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</si>
  <si>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</si>
  <si>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</si>
  <si>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</si>
  <si>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</si>
  <si>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</si>
  <si>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</si>
  <si>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</si>
  <si>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</si>
  <si>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</si>
  <si>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</si>
  <si>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</si>
  <si>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</si>
  <si>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</si>
  <si>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</si>
  <si>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</si>
  <si>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</si>
  <si>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</si>
  <si>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</si>
  <si>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</si>
  <si>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</si>
  <si>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</si>
  <si>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</si>
  <si>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</si>
  <si>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</si>
  <si>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</si>
  <si>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</si>
  <si>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</si>
  <si>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</si>
  <si>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</si>
  <si>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</si>
  <si>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</si>
  <si>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</si>
  <si>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</si>
  <si>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</si>
  <si>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</si>
  <si>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</si>
  <si>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</si>
  <si>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</si>
  <si>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</si>
  <si>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</si>
  <si>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</si>
  <si>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</si>
  <si>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</si>
  <si>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</si>
  <si>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</si>
  <si>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</si>
  <si>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</si>
  <si>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</si>
  <si>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</si>
  <si>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</si>
  <si>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</si>
  <si>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</si>
  <si>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</si>
  <si>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</si>
  <si>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</si>
  <si>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</si>
  <si>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</si>
  <si>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</si>
  <si>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</si>
  <si>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</si>
  <si>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</si>
  <si>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</si>
  <si>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</si>
  <si>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</si>
  <si>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</si>
  <si>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</si>
  <si>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</si>
  <si>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</si>
  <si>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</si>
  <si>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</si>
  <si>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</si>
  <si>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</si>
  <si>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</si>
  <si>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</si>
  <si>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</si>
  <si>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</si>
  <si>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</si>
  <si>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</si>
  <si>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</si>
  <si>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</si>
  <si>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</si>
  <si>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</si>
  <si>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</si>
  <si>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</si>
  <si>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</si>
  <si>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</si>
  <si>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</si>
  <si>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</si>
  <si>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</si>
  <si>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</si>
  <si>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</si>
  <si>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</si>
  <si>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</si>
  <si>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</si>
  <si>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</si>
  <si>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</si>
  <si>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</si>
  <si>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</si>
  <si>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</si>
  <si>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</si>
  <si>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</si>
  <si>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</si>
  <si>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</si>
  <si>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</si>
  <si>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</si>
  <si>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</si>
  <si>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</si>
  <si>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</si>
  <si>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</si>
  <si>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</si>
  <si>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</si>
  <si>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</si>
  <si>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</si>
  <si>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</si>
  <si>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</si>
  <si>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</si>
  <si>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</si>
  <si>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</si>
  <si>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</si>
  <si>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</si>
  <si>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</si>
  <si>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</si>
  <si>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</si>
  <si>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</si>
  <si>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</si>
  <si>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</si>
  <si>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</si>
  <si>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</si>
  <si>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</si>
  <si>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</si>
  <si>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</si>
  <si>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</si>
  <si>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</si>
  <si>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</si>
  <si>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</si>
  <si>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</si>
  <si>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</si>
  <si>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</si>
  <si>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</si>
  <si>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</si>
  <si>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</si>
  <si>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</si>
  <si>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</si>
  <si>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</si>
  <si>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</si>
  <si>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</si>
  <si>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</si>
  <si>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</si>
  <si>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</si>
  <si>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</si>
  <si>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</si>
  <si>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</si>
  <si>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</si>
  <si>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</si>
  <si>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</si>
  <si>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</si>
  <si>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</si>
  <si>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</si>
  <si>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</si>
  <si>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</si>
  <si>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</si>
  <si>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</si>
  <si>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</si>
  <si>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</si>
  <si>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</si>
  <si>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</si>
  <si>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</si>
  <si>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</si>
  <si>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</si>
  <si>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</si>
  <si>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</si>
  <si>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</si>
  <si>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</si>
  <si>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</si>
  <si>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</si>
  <si>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</si>
  <si>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</si>
  <si>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</si>
  <si>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</si>
  <si>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</si>
  <si>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</si>
  <si>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</si>
  <si>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</si>
  <si>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</si>
  <si>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</si>
  <si>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</si>
  <si>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</si>
  <si>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</si>
  <si>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</si>
  <si>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</si>
  <si>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</si>
  <si>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</si>
  <si>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</si>
  <si>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</si>
  <si>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</si>
  <si>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</si>
  <si>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</si>
  <si>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</si>
  <si>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</si>
  <si>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</si>
  <si>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</si>
  <si>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</si>
  <si>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</si>
  <si>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</si>
  <si>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</si>
  <si>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</si>
  <si>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</si>
  <si>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</si>
  <si>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</si>
  <si>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</si>
  <si>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</si>
  <si>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</si>
  <si>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</si>
  <si>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</si>
  <si>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</si>
  <si>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</si>
  <si>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</si>
  <si>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</si>
  <si>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</si>
  <si>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</si>
  <si>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</si>
  <si>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</si>
  <si>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</si>
  <si>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</si>
  <si>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</si>
  <si>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</si>
  <si>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</si>
  <si>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</si>
  <si>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</si>
  <si>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</si>
  <si>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</si>
  <si>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</si>
  <si>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</si>
  <si>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</si>
  <si>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</si>
  <si>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</si>
  <si>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</si>
  <si>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</si>
  <si>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</si>
  <si>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</si>
  <si>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</si>
  <si>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</si>
  <si>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</si>
  <si>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</si>
  <si>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</si>
  <si>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</si>
  <si>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</si>
  <si>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</si>
  <si>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</si>
  <si>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</si>
  <si>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</si>
  <si>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</si>
  <si>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</si>
  <si>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</si>
  <si>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</si>
  <si>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</si>
  <si>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</si>
  <si>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</si>
  <si>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</si>
  <si>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</si>
  <si>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</si>
  <si>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</si>
  <si>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</si>
  <si>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</si>
  <si>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</si>
  <si>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</si>
  <si>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</si>
  <si>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</si>
  <si>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</si>
  <si>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</si>
  <si>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</si>
  <si>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</si>
  <si>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</si>
  <si>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</si>
  <si>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</si>
  <si>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</si>
  <si>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</si>
  <si>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</si>
  <si>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</si>
  <si>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</si>
  <si>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</si>
  <si>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</si>
  <si>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</si>
  <si>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</si>
  <si>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</si>
  <si>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</si>
  <si>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</si>
  <si>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</si>
  <si>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</si>
  <si>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</si>
  <si>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</si>
  <si>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</si>
  <si>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</si>
  <si>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</si>
  <si>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</si>
  <si>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</si>
  <si>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</si>
  <si>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</si>
  <si>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</si>
  <si>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</si>
  <si>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</si>
  <si>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</si>
  <si>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</si>
  <si>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</si>
  <si>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</si>
  <si>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</si>
  <si>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</si>
  <si>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</si>
  <si>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</si>
  <si>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</si>
  <si>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</si>
  <si>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</si>
  <si>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</si>
  <si>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</si>
  <si>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</si>
  <si>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</si>
  <si>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</si>
  <si>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</si>
  <si>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</si>
  <si>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</si>
  <si>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</si>
  <si>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</si>
  <si>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</si>
  <si>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</si>
  <si>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</si>
  <si>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</si>
  <si>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</si>
  <si>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</si>
  <si>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</si>
  <si>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</si>
  <si>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</si>
  <si>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</si>
  <si>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</si>
  <si>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</si>
  <si>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</si>
  <si>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</si>
  <si>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</si>
  <si>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</si>
  <si>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</si>
  <si>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</si>
  <si>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</si>
  <si>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</si>
  <si>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</si>
  <si>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</si>
  <si>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</si>
  <si>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</si>
  <si>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</si>
  <si>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</si>
  <si>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</si>
  <si>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</si>
  <si>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</si>
  <si>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</si>
  <si>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</si>
  <si>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</si>
  <si>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</si>
  <si>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</si>
  <si>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</si>
  <si>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</si>
  <si>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</si>
  <si>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</si>
  <si>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</si>
  <si>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</si>
  <si>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</si>
  <si>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</si>
  <si>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</si>
  <si>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</si>
  <si>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</si>
  <si>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</si>
  <si>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</si>
  <si>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</si>
  <si>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</si>
  <si>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</si>
  <si>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</si>
  <si>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</si>
  <si>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</si>
  <si>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</si>
  <si>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</si>
  <si>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</si>
  <si>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</si>
  <si>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</si>
  <si>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</si>
  <si>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</si>
  <si>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</si>
  <si>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</si>
  <si>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</si>
  <si>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</si>
  <si>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</si>
  <si>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</si>
  <si>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</si>
  <si>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</si>
  <si>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</si>
  <si>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</si>
  <si>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</si>
  <si>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</si>
  <si>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</si>
  <si>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</si>
  <si>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</si>
  <si>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</si>
  <si>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</si>
  <si>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</si>
  <si>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</si>
  <si>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</si>
  <si>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</si>
  <si>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</si>
  <si>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</si>
  <si>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</si>
  <si>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</si>
  <si>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</si>
  <si>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</si>
  <si>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</si>
  <si>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</si>
  <si>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</si>
  <si>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</si>
  <si>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</si>
  <si>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</si>
  <si>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</si>
  <si>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</si>
  <si>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</si>
  <si>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</si>
  <si>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</si>
  <si>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</si>
  <si>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</si>
  <si>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</si>
  <si>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</si>
  <si>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</si>
  <si>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</si>
  <si>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</si>
  <si>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</si>
  <si>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</si>
  <si>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</si>
  <si>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</si>
  <si>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</si>
  <si>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</si>
  <si>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</si>
  <si>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</si>
  <si>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</si>
  <si>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</si>
  <si>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</si>
  <si>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</si>
  <si>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</si>
  <si>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</si>
  <si>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</si>
  <si>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</si>
  <si>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</si>
  <si>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</si>
  <si>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</si>
  <si>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</si>
  <si>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</si>
  <si>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</si>
  <si>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</si>
  <si>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</si>
  <si>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</si>
  <si>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</si>
  <si>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</si>
  <si>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</si>
  <si>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</si>
  <si>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</si>
  <si>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</si>
  <si>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</si>
  <si>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</si>
  <si>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</si>
  <si>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</si>
  <si>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</si>
  <si>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</si>
  <si>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</si>
  <si>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</si>
  <si>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</si>
  <si>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</si>
  <si>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</si>
  <si>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</si>
  <si>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</si>
  <si>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</si>
  <si>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</si>
  <si>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</si>
  <si>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</si>
  <si>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</si>
  <si>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</si>
  <si>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</si>
  <si>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</si>
  <si>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</si>
  <si>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</si>
  <si>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</si>
  <si>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</si>
  <si>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</si>
  <si>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</si>
  <si>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</si>
  <si>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</si>
  <si>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</si>
  <si>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</si>
  <si>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</si>
  <si>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</si>
  <si>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</si>
  <si>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</si>
  <si>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</si>
  <si>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</si>
  <si>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</si>
  <si>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</si>
  <si>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</si>
  <si>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</si>
  <si>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</si>
  <si>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</si>
  <si>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</si>
  <si>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</si>
  <si>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</si>
  <si>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</si>
  <si>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</si>
  <si>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</si>
  <si>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</si>
  <si>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</si>
  <si>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</si>
  <si>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</si>
  <si>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</si>
  <si>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</si>
  <si>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</si>
  <si>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</si>
  <si>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</si>
  <si>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</si>
  <si>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</si>
  <si>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</si>
  <si>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</si>
  <si>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</si>
  <si>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</si>
  <si>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</si>
  <si>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</si>
  <si>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</si>
  <si>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</si>
  <si>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</si>
  <si>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</si>
  <si>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</si>
  <si>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</si>
  <si>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</si>
  <si>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</si>
  <si>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</si>
  <si>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</si>
  <si>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</si>
  <si>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</si>
  <si>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</si>
  <si>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</si>
  <si>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</si>
  <si>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</si>
  <si>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</si>
  <si>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</si>
  <si>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</si>
  <si>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</si>
  <si>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</si>
  <si>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</si>
  <si>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</si>
  <si>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</si>
  <si>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</si>
  <si>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</si>
  <si>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</si>
  <si>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</si>
  <si>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</si>
  <si>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</si>
  <si>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</si>
  <si>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</si>
  <si>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</si>
  <si>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</si>
  <si>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</si>
  <si>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</si>
  <si>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</si>
  <si>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</si>
  <si>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</si>
  <si>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</si>
  <si>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</si>
  <si>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</si>
  <si>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</si>
  <si>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</si>
  <si>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</si>
  <si>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</si>
  <si>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</si>
  <si>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</si>
  <si>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</si>
  <si>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</si>
  <si>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</si>
  <si>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</si>
  <si>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</si>
  <si>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</si>
  <si>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</si>
  <si>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</si>
  <si>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</si>
  <si>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</si>
  <si>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</si>
  <si>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</si>
  <si>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</si>
  <si>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</si>
  <si>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</si>
  <si>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</si>
  <si>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</si>
  <si>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</si>
  <si>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</si>
  <si>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</si>
  <si>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</si>
  <si>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</si>
  <si>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</si>
  <si>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</si>
  <si>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</si>
  <si>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</si>
  <si>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</si>
  <si>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</si>
  <si>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</si>
  <si>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</si>
  <si>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</si>
  <si>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</si>
  <si>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</si>
  <si>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</si>
  <si>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</si>
  <si>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</si>
  <si>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</si>
  <si>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</si>
  <si>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</si>
  <si>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</si>
  <si>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</si>
  <si>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</si>
  <si>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</si>
  <si>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</si>
  <si>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</si>
  <si>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</si>
  <si>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</si>
  <si>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</si>
  <si>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</si>
  <si>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</si>
  <si>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</si>
  <si>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</si>
  <si>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</si>
  <si>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</si>
  <si>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</si>
  <si>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</si>
  <si>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</si>
  <si>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</si>
  <si>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</si>
  <si>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</si>
  <si>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</si>
  <si>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</si>
  <si>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</si>
  <si>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</si>
  <si>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</si>
  <si>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</si>
  <si>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</si>
  <si>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</si>
  <si>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</si>
  <si>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</si>
  <si>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</si>
  <si>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</si>
  <si>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</si>
  <si>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</si>
  <si>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</si>
  <si>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</si>
  <si>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</si>
  <si>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</si>
  <si>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</si>
  <si>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</si>
  <si>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</si>
  <si>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</si>
  <si>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</si>
  <si>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</si>
  <si>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</si>
  <si>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</si>
  <si>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</si>
  <si>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</si>
  <si>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</si>
  <si>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</si>
  <si>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</si>
  <si>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</si>
  <si>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</si>
  <si>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</si>
  <si>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</si>
  <si>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</si>
  <si>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</si>
  <si>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</si>
  <si>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</si>
  <si>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</si>
  <si>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</si>
  <si>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</si>
  <si>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</si>
  <si>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</si>
  <si>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</si>
  <si>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</si>
  <si>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</si>
  <si>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</si>
  <si>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</si>
  <si>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</si>
  <si>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</si>
  <si>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</si>
  <si>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</si>
  <si>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</si>
  <si>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</si>
  <si>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</si>
  <si>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</si>
  <si>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</si>
  <si>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</si>
  <si>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</si>
  <si>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</si>
  <si>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</si>
  <si>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</si>
  <si>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</si>
  <si>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</si>
  <si>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</si>
  <si>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</si>
  <si>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</si>
  <si>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</si>
  <si>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</si>
  <si>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</si>
  <si>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</si>
  <si>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</si>
  <si>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</si>
  <si>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</si>
  <si>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</si>
  <si>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</si>
  <si>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</si>
  <si>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</si>
  <si>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</si>
  <si>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</si>
  <si>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</si>
  <si>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</si>
  <si>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</si>
  <si>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</si>
  <si>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</si>
  <si>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</si>
  <si>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</si>
  <si>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</si>
  <si>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</si>
  <si>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</si>
  <si>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</si>
  <si>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</si>
  <si>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</si>
  <si>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</si>
  <si>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</si>
  <si>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</si>
  <si>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</si>
  <si>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</si>
  <si>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</si>
  <si>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</si>
  <si>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</si>
  <si>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</si>
  <si>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</si>
  <si>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</si>
  <si>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</si>
  <si>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</si>
  <si>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</si>
  <si>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</si>
  <si>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</si>
  <si>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</si>
  <si>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</si>
  <si>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</si>
  <si>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</si>
  <si>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</si>
  <si>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</si>
  <si>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</si>
  <si>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</si>
  <si>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</si>
  <si>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</si>
  <si>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</si>
  <si>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</si>
  <si>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</si>
  <si>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</si>
  <si>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</si>
  <si>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</si>
  <si>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</si>
  <si>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</si>
  <si>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</si>
  <si>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</si>
  <si>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</si>
  <si>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</si>
  <si>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</si>
  <si>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</si>
  <si>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</si>
  <si>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</si>
  <si>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</si>
  <si>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</si>
  <si>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</si>
  <si>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</si>
  <si>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</si>
  <si>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</si>
  <si>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</si>
  <si>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</si>
  <si>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</si>
  <si>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</si>
  <si>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</si>
  <si>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</si>
  <si>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</si>
  <si>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</si>
  <si>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</si>
  <si>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</si>
  <si>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</si>
  <si>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</si>
  <si>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</si>
  <si>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</si>
  <si>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</si>
  <si>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</si>
  <si>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</si>
  <si>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</si>
  <si>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</si>
  <si>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</si>
  <si>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</si>
  <si>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</si>
  <si>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</si>
  <si>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</si>
  <si>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</si>
  <si>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</si>
  <si>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</si>
  <si>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</si>
  <si>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</si>
  <si>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</si>
  <si>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</si>
  <si>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</si>
  <si>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</si>
  <si>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</si>
  <si>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</si>
  <si>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</si>
  <si>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</si>
  <si>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</si>
  <si>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</si>
  <si>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</si>
  <si>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</si>
  <si>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</si>
  <si>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</si>
  <si>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</si>
  <si>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</si>
  <si>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</si>
  <si>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</si>
  <si>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</si>
  <si>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</si>
  <si>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</si>
  <si>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</si>
  <si>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</si>
  <si>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</si>
  <si>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</si>
  <si>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</si>
  <si>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</si>
  <si>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</si>
  <si>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</si>
  <si>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</si>
  <si>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</si>
  <si>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</si>
  <si>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</si>
  <si>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</si>
  <si>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</si>
  <si>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</si>
  <si>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</si>
  <si>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</si>
  <si>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</si>
  <si>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</si>
  <si>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</si>
  <si>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</si>
  <si>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</si>
  <si>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</si>
  <si>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</si>
  <si>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</si>
  <si>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</si>
  <si>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</si>
  <si>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</si>
  <si>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</si>
  <si>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</si>
  <si>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</si>
  <si>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</si>
  <si>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</si>
  <si>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</si>
  <si>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</si>
  <si>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</si>
  <si>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</si>
  <si>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</si>
  <si>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</si>
  <si>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</si>
  <si>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</si>
  <si>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</si>
  <si>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</si>
  <si>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</si>
  <si>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</si>
  <si>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</si>
  <si>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</si>
  <si>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</si>
  <si>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</si>
  <si>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</si>
  <si>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</si>
  <si>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</si>
  <si>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</si>
  <si>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</si>
  <si>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</si>
  <si>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</si>
  <si>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</si>
  <si>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</si>
  <si>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</si>
  <si>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</si>
  <si>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</si>
  <si>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</si>
  <si>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</si>
  <si>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</si>
  <si>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</si>
  <si>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</si>
  <si>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</si>
  <si>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</si>
  <si>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</si>
  <si>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</si>
  <si>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</si>
  <si>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</si>
  <si>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</si>
  <si>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</si>
  <si>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</si>
  <si>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</si>
  <si>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</si>
  <si>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</si>
  <si>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</si>
  <si>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</si>
  <si>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</si>
  <si>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</si>
  <si>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</si>
  <si>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</si>
  <si>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</si>
  <si>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</si>
  <si>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</si>
  <si>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</si>
  <si>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</si>
  <si>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</si>
  <si>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</si>
  <si>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</si>
  <si>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</si>
  <si>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</si>
  <si>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</si>
  <si>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</si>
  <si>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</si>
  <si>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</si>
  <si>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</si>
  <si>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</si>
  <si>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</si>
  <si>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</si>
  <si>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</si>
  <si>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</si>
  <si>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</si>
  <si>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</si>
  <si>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</si>
  <si>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</si>
  <si>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</si>
  <si>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</si>
  <si>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</si>
  <si>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</si>
  <si>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</si>
  <si>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</si>
  <si>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</si>
  <si>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</si>
  <si>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</si>
  <si>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</si>
  <si>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</si>
  <si>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</si>
  <si>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</si>
  <si>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</si>
  <si>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</si>
  <si>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</si>
  <si>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</si>
  <si>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</si>
  <si>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</si>
  <si>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</si>
  <si>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</si>
  <si>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</si>
  <si>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</si>
  <si>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</si>
  <si>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</si>
  <si>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</si>
  <si>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</si>
  <si>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</si>
  <si>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</si>
  <si>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</si>
  <si>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</si>
  <si>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</si>
  <si>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</si>
  <si>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</si>
  <si>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</si>
  <si>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</si>
  <si>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</si>
  <si>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</si>
  <si>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</si>
  <si>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</si>
  <si>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</si>
  <si>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</si>
  <si>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</si>
  <si>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</si>
  <si>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</si>
  <si>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</si>
  <si>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</si>
  <si>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</si>
  <si>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</si>
  <si>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</si>
  <si>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</si>
  <si>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</si>
  <si>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</si>
  <si>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</si>
  <si>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</si>
  <si>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</si>
  <si>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</si>
  <si>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</si>
  <si>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</si>
  <si>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</si>
  <si>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</si>
  <si>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</si>
  <si>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</si>
  <si>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</si>
  <si>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</si>
  <si>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</si>
  <si>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</si>
  <si>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</si>
  <si>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</si>
  <si>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</si>
  <si>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</si>
  <si>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</si>
  <si>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</si>
  <si>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</si>
  <si>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</si>
  <si>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</si>
  <si>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</si>
  <si>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</si>
  <si>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</si>
  <si>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</si>
  <si>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</si>
  <si>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</si>
  <si>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</si>
  <si>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</si>
  <si>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</si>
  <si>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</si>
  <si>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</si>
  <si>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</si>
  <si>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</si>
  <si>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</si>
  <si>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</si>
  <si>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</si>
  <si>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</si>
  <si>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</si>
  <si>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</si>
  <si>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</si>
  <si>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</si>
  <si>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</si>
  <si>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</si>
  <si>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</si>
  <si>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</si>
  <si>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</si>
  <si>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</si>
  <si>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</si>
  <si>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</si>
  <si>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</si>
  <si>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</si>
  <si>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</si>
  <si>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</si>
  <si>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</si>
  <si>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</si>
  <si>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</si>
  <si>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</si>
  <si>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</si>
  <si>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</si>
  <si>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</si>
  <si>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</si>
  <si>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</si>
  <si>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</si>
  <si>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</si>
  <si>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</si>
  <si>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</si>
  <si>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</si>
  <si>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</si>
  <si>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</si>
  <si>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</si>
  <si>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</si>
  <si>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</si>
  <si>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</si>
  <si>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</si>
  <si>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</si>
  <si>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</si>
  <si>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</si>
  <si>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</si>
  <si>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</si>
  <si>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</si>
  <si>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</si>
  <si>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</si>
  <si>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</si>
  <si>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</si>
  <si>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</si>
  <si>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</si>
  <si>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</si>
  <si>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</si>
  <si>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</si>
  <si>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</si>
  <si>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</si>
  <si>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</si>
  <si>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</si>
  <si>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</si>
  <si>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</si>
  <si>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</si>
  <si>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</si>
  <si>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</si>
  <si>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</si>
  <si>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</si>
  <si>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</si>
  <si>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</si>
  <si>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</si>
  <si>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</si>
  <si>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</si>
  <si>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</si>
  <si>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</si>
  <si>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</si>
  <si>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</si>
  <si>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</si>
  <si>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</si>
  <si>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</si>
  <si>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</si>
  <si>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</si>
  <si>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</si>
  <si>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</si>
  <si>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</si>
  <si>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</si>
  <si>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</si>
  <si>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</si>
  <si>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</si>
  <si>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</si>
  <si>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</si>
  <si>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</si>
  <si>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</si>
  <si>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</si>
  <si>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</si>
  <si>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</si>
  <si>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</si>
  <si>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</si>
  <si>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</si>
  <si>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</si>
  <si>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</si>
  <si>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</si>
  <si>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</si>
  <si>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</si>
  <si>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</si>
  <si>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</si>
  <si>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</si>
  <si>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</si>
  <si>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</si>
  <si>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</si>
  <si>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</si>
  <si>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</si>
  <si>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</si>
  <si>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</si>
  <si>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</si>
  <si>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</si>
  <si>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</si>
  <si>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</si>
  <si>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</si>
  <si>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</si>
  <si>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</si>
  <si>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</si>
  <si>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</si>
  <si>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</si>
  <si>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</si>
  <si>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</si>
  <si>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</si>
  <si>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</si>
  <si>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</si>
  <si>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</si>
  <si>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</si>
  <si>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</si>
  <si>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</si>
  <si>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</si>
  <si>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</si>
  <si>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</si>
  <si>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</si>
  <si>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</si>
  <si>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</si>
  <si>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</si>
  <si>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</si>
  <si>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</si>
  <si>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</si>
  <si>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</si>
  <si>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</si>
  <si>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</si>
  <si>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</si>
  <si>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</si>
  <si>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</si>
  <si>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</si>
  <si>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</si>
  <si>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</si>
  <si>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</si>
  <si>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</si>
  <si>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</si>
  <si>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</si>
  <si>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</si>
  <si>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</si>
  <si>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</si>
  <si>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</si>
  <si>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</si>
  <si>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</si>
  <si>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</si>
  <si>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</si>
  <si>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</si>
  <si>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</si>
  <si>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</si>
  <si>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</si>
  <si>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</si>
  <si>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</si>
  <si>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</si>
  <si>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</si>
  <si>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</si>
  <si>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</si>
  <si>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</si>
  <si>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</si>
  <si>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</si>
  <si>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</si>
  <si>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</si>
  <si>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</si>
  <si>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</si>
  <si>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</si>
  <si>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</si>
  <si>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</si>
  <si>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</si>
  <si>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</si>
  <si>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</si>
  <si>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</si>
  <si>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</si>
  <si>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</si>
  <si>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</si>
  <si>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</si>
  <si>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</si>
  <si>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</si>
  <si>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</si>
  <si>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</si>
  <si>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</si>
  <si>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</si>
  <si>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</si>
  <si>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</si>
  <si>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</si>
  <si>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</si>
  <si>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</si>
  <si>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</si>
  <si>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</si>
  <si>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</si>
  <si>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</si>
  <si>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</si>
  <si>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</si>
  <si>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</si>
  <si>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</si>
  <si>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</si>
  <si>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</si>
  <si>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</si>
  <si>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</si>
  <si>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</si>
  <si>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</si>
  <si>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</si>
  <si>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</si>
  <si>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</si>
  <si>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</si>
  <si>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</si>
  <si>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</si>
  <si>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</si>
  <si>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</si>
  <si>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</si>
  <si>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</si>
  <si>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</si>
  <si>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</si>
  <si>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</si>
  <si>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</si>
  <si>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</si>
  <si>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</si>
  <si>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</si>
  <si>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</si>
  <si>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</si>
  <si>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</si>
  <si>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</si>
  <si>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</si>
  <si>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</si>
  <si>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</si>
  <si>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</si>
  <si>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</si>
  <si>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</si>
  <si>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</si>
  <si>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</si>
  <si>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</si>
  <si>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</si>
  <si>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</si>
  <si>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</si>
  <si>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</si>
  <si>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</si>
  <si>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</si>
  <si>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</si>
  <si>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</si>
  <si>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</si>
  <si>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</si>
  <si>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</si>
  <si>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</si>
  <si>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</si>
  <si>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</si>
  <si>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</si>
  <si>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</si>
  <si>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</si>
  <si>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</si>
  <si>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</si>
  <si>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</si>
  <si>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</si>
  <si>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</si>
  <si>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</si>
  <si>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</si>
  <si>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</si>
  <si>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</si>
  <si>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</si>
  <si>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</si>
  <si>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</si>
  <si>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</si>
  <si>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</si>
  <si>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</si>
  <si>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</si>
  <si>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</si>
  <si>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</si>
  <si>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</si>
  <si>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</si>
  <si>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</si>
  <si>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</si>
  <si>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</si>
  <si>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</si>
  <si>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</si>
  <si>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</si>
  <si>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</si>
  <si>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</si>
  <si>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</si>
  <si>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</si>
  <si>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</si>
  <si>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</si>
  <si>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</si>
  <si>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</si>
  <si>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</si>
  <si>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</si>
  <si>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</si>
  <si>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</si>
  <si>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</si>
  <si>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</si>
  <si>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</si>
  <si>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</si>
  <si>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</si>
  <si>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</si>
  <si>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</si>
  <si>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</si>
  <si>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</si>
  <si>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</si>
  <si>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</si>
  <si>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</si>
  <si>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</si>
  <si>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</si>
  <si>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</si>
  <si>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</si>
  <si>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</si>
  <si>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</si>
  <si>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</si>
  <si>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</si>
  <si>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</si>
  <si>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</si>
  <si>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</si>
  <si>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</si>
  <si>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</si>
  <si>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</si>
  <si>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</si>
  <si>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</si>
  <si>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</si>
  <si>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</si>
  <si>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</si>
  <si>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</si>
  <si>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</si>
  <si>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</si>
  <si>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</si>
  <si>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</si>
  <si>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</si>
  <si>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</si>
  <si>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</si>
  <si>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</si>
  <si>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</si>
  <si>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</si>
  <si>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</si>
  <si>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</si>
  <si>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</si>
  <si>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</si>
  <si>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</si>
  <si>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</si>
  <si>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</si>
  <si>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</si>
  <si>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</si>
  <si>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</si>
  <si>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</si>
  <si>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</si>
  <si>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</si>
  <si>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</si>
  <si>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</si>
  <si>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</si>
  <si>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</si>
  <si>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</si>
  <si>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</si>
  <si>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</si>
  <si>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</si>
  <si>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</si>
  <si>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</si>
  <si>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</si>
  <si>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</si>
  <si>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</si>
  <si>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</si>
  <si>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</si>
  <si>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</si>
  <si>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</si>
  <si>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</si>
  <si>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</si>
  <si>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</si>
  <si>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</si>
  <si>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</si>
  <si>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</si>
  <si>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</si>
  <si>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</si>
  <si>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</si>
  <si>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</si>
  <si>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</si>
  <si>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</si>
  <si>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</si>
  <si>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</si>
  <si>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</si>
  <si>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</si>
  <si>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</si>
  <si>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</si>
  <si>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</si>
  <si>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</si>
  <si>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</si>
  <si>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</si>
  <si>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</si>
  <si>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</si>
  <si>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</si>
  <si>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</si>
  <si>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</si>
  <si>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</si>
  <si>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</si>
  <si>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</si>
  <si>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</si>
  <si>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</si>
  <si>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</si>
  <si>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</si>
  <si>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</si>
  <si>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</si>
  <si>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</si>
  <si>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</si>
  <si>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</si>
  <si>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</si>
  <si>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</si>
  <si>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</si>
  <si>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</si>
  <si>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</si>
  <si>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</si>
  <si>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</si>
  <si>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</si>
  <si>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</si>
  <si>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</si>
  <si>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</si>
  <si>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</si>
  <si>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</si>
  <si>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</si>
  <si>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</si>
  <si>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</si>
  <si>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</si>
  <si>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</si>
  <si>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</si>
  <si>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</si>
  <si>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</si>
  <si>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</si>
  <si>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</si>
  <si>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</si>
  <si>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</si>
  <si>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</si>
  <si>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</si>
  <si>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</si>
  <si>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</si>
  <si>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</si>
  <si>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</si>
  <si>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</si>
  <si>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</si>
  <si>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</si>
  <si>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</si>
  <si>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</si>
  <si>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</si>
  <si>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</si>
  <si>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</si>
  <si>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</si>
  <si>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</si>
  <si>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</si>
  <si>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</si>
  <si>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</si>
  <si>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</si>
  <si>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</si>
  <si>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</si>
  <si>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</si>
  <si>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</si>
  <si>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</si>
  <si>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</si>
  <si>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</si>
  <si>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</si>
  <si>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</si>
  <si>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</si>
  <si>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</si>
  <si>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</si>
  <si>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</si>
  <si>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</si>
  <si>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</si>
  <si>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</si>
  <si>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</si>
  <si>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</si>
  <si>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</si>
  <si>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</si>
  <si>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</si>
  <si>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</si>
  <si>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</si>
  <si>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</si>
  <si>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</si>
  <si>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</si>
  <si>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</si>
  <si>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</si>
  <si>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</si>
  <si>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</si>
  <si>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</si>
  <si>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</si>
  <si>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</si>
  <si>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</si>
  <si>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</si>
  <si>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</si>
  <si>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</si>
  <si>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</si>
  <si>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</si>
  <si>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</si>
  <si>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</si>
  <si>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</si>
  <si>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</si>
  <si>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</si>
  <si>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</si>
  <si>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</si>
  <si>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</si>
  <si>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</si>
  <si>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</si>
  <si>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</si>
  <si>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</si>
  <si>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</si>
  <si>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</si>
  <si>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</si>
  <si>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</si>
  <si>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</si>
  <si>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</si>
  <si>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</si>
  <si>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</si>
  <si>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</si>
  <si>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</si>
  <si>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</si>
  <si>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</si>
  <si>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</si>
  <si>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</si>
  <si>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</si>
  <si>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</si>
  <si>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</si>
  <si>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</si>
  <si>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</si>
  <si>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</si>
  <si>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</si>
  <si>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</si>
  <si>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</si>
  <si>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</si>
  <si>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</si>
  <si>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</si>
  <si>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</si>
  <si>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</si>
  <si>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</si>
  <si>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</si>
  <si>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</si>
  <si>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</si>
  <si>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</si>
  <si>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</si>
  <si>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</si>
  <si>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</si>
  <si>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</si>
  <si>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</si>
  <si>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</si>
  <si>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</si>
  <si>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</si>
  <si>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</si>
  <si>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</si>
  <si>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</si>
  <si>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</si>
  <si>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</si>
  <si>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</si>
  <si>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</si>
  <si>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</si>
  <si>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</si>
  <si>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</si>
  <si>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</si>
  <si>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</si>
  <si>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</si>
  <si>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</si>
  <si>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</si>
  <si>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</si>
  <si>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</si>
  <si>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</si>
  <si>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</si>
  <si>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</si>
  <si>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</si>
  <si>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</si>
  <si>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</si>
  <si>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</si>
  <si>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</si>
  <si>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</si>
  <si>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</si>
  <si>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</si>
  <si>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</si>
  <si>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</si>
  <si>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</si>
  <si>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</si>
  <si>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</si>
  <si>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</si>
  <si>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</si>
  <si>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</si>
  <si>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</si>
  <si>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</si>
  <si>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</si>
  <si>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</si>
  <si>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</si>
  <si>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</si>
  <si>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</si>
  <si>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</si>
  <si>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</si>
  <si>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</si>
  <si>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</si>
  <si>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</si>
  <si>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</si>
  <si>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</si>
  <si>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</si>
  <si>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</si>
  <si>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</si>
  <si>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</si>
  <si>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</si>
  <si>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</si>
  <si>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</si>
  <si>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</si>
  <si>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</si>
  <si>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</si>
  <si>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</si>
  <si>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</si>
  <si>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</si>
  <si>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</si>
  <si>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</si>
  <si>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</si>
  <si>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</si>
  <si>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</si>
  <si>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</si>
  <si>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</si>
  <si>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</si>
  <si>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</si>
  <si>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</si>
  <si>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</si>
  <si>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</si>
  <si>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</si>
  <si>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</si>
  <si>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</si>
  <si>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</si>
  <si>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</si>
  <si>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</si>
  <si>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</si>
  <si>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</si>
  <si>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</si>
  <si>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</si>
  <si>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</si>
  <si>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</si>
  <si>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</si>
  <si>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</si>
  <si>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</si>
  <si>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</si>
  <si>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</si>
  <si>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</si>
  <si>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</si>
  <si>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</si>
  <si>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</si>
  <si>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</si>
  <si>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</si>
  <si>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</si>
  <si>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</si>
  <si>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</si>
  <si>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</si>
  <si>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</si>
  <si>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</si>
  <si>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</si>
  <si>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</si>
  <si>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</si>
  <si>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</si>
  <si>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</si>
  <si>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</si>
  <si>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</si>
  <si>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</si>
  <si>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</si>
  <si>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</si>
  <si>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</si>
  <si>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</si>
  <si>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</si>
  <si>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</si>
  <si>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</si>
  <si>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</si>
  <si>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</si>
  <si>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</si>
  <si>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</si>
  <si>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</si>
  <si>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</si>
  <si>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</si>
  <si>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</si>
  <si>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</si>
  <si>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</si>
  <si>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</si>
  <si>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</si>
  <si>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</si>
  <si>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</si>
  <si>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</si>
  <si>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</si>
  <si>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</si>
  <si>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</si>
  <si>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</si>
  <si>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</si>
  <si>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</si>
  <si>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</si>
  <si>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</si>
  <si>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</si>
  <si>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</si>
  <si>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</si>
  <si>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</si>
  <si>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</si>
  <si>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</si>
  <si>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</si>
  <si>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</si>
  <si>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</si>
  <si>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</si>
  <si>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</si>
  <si>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</si>
  <si>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</si>
  <si>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</si>
  <si>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</si>
  <si>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</si>
  <si>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</si>
  <si>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</si>
  <si>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</si>
  <si>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</si>
  <si>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</si>
  <si>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</si>
  <si>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</si>
  <si>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</si>
  <si>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</si>
  <si>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</si>
  <si>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</si>
  <si>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</si>
  <si>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</si>
  <si>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</si>
  <si>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</si>
  <si>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</si>
  <si>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</si>
  <si>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</si>
  <si>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</si>
  <si>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</si>
  <si>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</si>
  <si>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</si>
  <si>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</si>
  <si>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</si>
  <si>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</si>
  <si>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</si>
  <si>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</si>
  <si>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</si>
  <si>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</si>
  <si>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</si>
  <si>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</si>
  <si>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</si>
  <si>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</si>
  <si>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</si>
  <si>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</si>
  <si>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</si>
  <si>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</si>
  <si>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</si>
  <si>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</si>
  <si>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</si>
  <si>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</si>
  <si>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</si>
  <si>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</si>
  <si>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</si>
  <si>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</si>
  <si>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</si>
  <si>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</si>
  <si>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</si>
  <si>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</si>
  <si>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</si>
  <si>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</si>
  <si>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</si>
  <si>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</si>
  <si>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</si>
  <si>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</si>
  <si>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</si>
  <si>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</si>
  <si>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</si>
  <si>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</si>
  <si>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</si>
  <si>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</si>
  <si>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</si>
  <si>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</si>
  <si>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</si>
  <si>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</si>
  <si>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</si>
  <si>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</si>
  <si>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</si>
  <si>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</si>
  <si>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</si>
  <si>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</si>
  <si>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</si>
  <si>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</si>
  <si>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</si>
  <si>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</si>
  <si>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</si>
  <si>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</si>
  <si>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</si>
  <si>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</si>
  <si>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</si>
  <si>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</si>
  <si>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</si>
  <si>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</si>
  <si>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</si>
  <si>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</si>
  <si>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</si>
  <si>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</si>
  <si>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</si>
  <si>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</si>
  <si>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</si>
  <si>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</si>
  <si>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</si>
  <si>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</si>
  <si>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</si>
  <si>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</si>
  <si>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</si>
  <si>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</si>
  <si>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</si>
  <si>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</si>
  <si>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</si>
  <si>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</si>
  <si>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</si>
  <si>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</si>
  <si>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</si>
  <si>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</si>
  <si>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</si>
  <si>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</si>
  <si>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</si>
  <si>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</si>
  <si>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</si>
  <si>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</si>
  <si>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</si>
  <si>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</si>
  <si>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</si>
  <si>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</si>
  <si>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</si>
  <si>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</si>
  <si>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</si>
  <si>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</si>
  <si>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</si>
  <si>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</si>
  <si>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</si>
  <si>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</si>
  <si>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</si>
  <si>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</si>
  <si>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</si>
  <si>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</si>
  <si>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</si>
  <si>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</si>
  <si>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</si>
  <si>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</si>
  <si>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</si>
  <si>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</si>
  <si>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</si>
  <si>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</si>
  <si>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</si>
  <si>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</si>
  <si>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</si>
  <si>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</si>
  <si>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</si>
  <si>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</si>
  <si>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</si>
  <si>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</si>
  <si>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</si>
  <si>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</si>
  <si>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</si>
  <si>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</si>
  <si>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</si>
  <si>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</si>
  <si>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</si>
  <si>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</si>
  <si>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</si>
  <si>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</si>
  <si>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</si>
  <si>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</si>
  <si>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</si>
  <si>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</si>
  <si>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</si>
  <si>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</si>
  <si>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</si>
  <si>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</si>
  <si>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</si>
  <si>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</si>
  <si>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</si>
  <si>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</si>
  <si>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</si>
  <si>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</si>
  <si>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</si>
  <si>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</si>
  <si>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</si>
  <si>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</si>
  <si>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</si>
  <si>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</si>
  <si>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</si>
  <si>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</si>
  <si>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</si>
  <si>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</si>
  <si>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</si>
  <si>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</si>
  <si>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</si>
  <si>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</si>
  <si>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</si>
  <si>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</si>
  <si>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</si>
  <si>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</si>
  <si>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</si>
  <si>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</si>
  <si>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</si>
  <si>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</si>
  <si>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</si>
  <si>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</si>
  <si>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</si>
  <si>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</si>
  <si>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</si>
  <si>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</si>
  <si>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</si>
  <si>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</si>
  <si>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</si>
  <si>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</si>
  <si>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</si>
  <si>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</si>
  <si>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</si>
  <si>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</si>
  <si>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</si>
  <si>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</si>
  <si>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</si>
  <si>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</si>
  <si>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</si>
  <si>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</si>
  <si>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</si>
  <si>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</si>
  <si>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</si>
  <si>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</si>
  <si>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</si>
  <si>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</si>
  <si>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</si>
  <si>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</si>
  <si>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</si>
  <si>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</si>
  <si>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</si>
  <si>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</si>
  <si>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</si>
  <si>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</si>
  <si>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</si>
  <si>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</si>
  <si>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</si>
  <si>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</si>
  <si>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</si>
  <si>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</si>
  <si>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</si>
  <si>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</si>
  <si>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</si>
  <si>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</si>
  <si>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</si>
  <si>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</si>
  <si>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</si>
  <si>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</si>
  <si>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</si>
  <si>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</si>
  <si>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</si>
  <si>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</si>
  <si>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</si>
  <si>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</si>
  <si>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</si>
  <si>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</si>
  <si>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</si>
  <si>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</si>
  <si>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</si>
  <si>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</si>
  <si>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</si>
  <si>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</si>
  <si>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</si>
  <si>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</si>
  <si>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</si>
  <si>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</si>
  <si>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</si>
  <si>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</si>
  <si>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</si>
  <si>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</si>
  <si>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</si>
  <si>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</si>
  <si>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</si>
  <si>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</si>
  <si>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</si>
  <si>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</si>
  <si>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</si>
  <si>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</si>
  <si>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</si>
  <si>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</si>
  <si>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</si>
  <si>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</si>
  <si>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</si>
  <si>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</si>
  <si>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</si>
  <si>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</si>
  <si>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</si>
  <si>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</si>
  <si>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</si>
  <si>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</si>
  <si>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</si>
  <si>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</si>
  <si>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</si>
  <si>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</si>
  <si>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</si>
  <si>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</si>
  <si>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</si>
  <si>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</si>
  <si>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</si>
  <si>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</si>
  <si>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</si>
  <si>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</si>
  <si>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</si>
  <si>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</si>
  <si>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</si>
  <si>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</si>
  <si>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</si>
  <si>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</si>
  <si>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</si>
  <si>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</si>
  <si>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</si>
  <si>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</si>
  <si>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</si>
  <si>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</si>
  <si>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</si>
  <si>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</si>
  <si>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</si>
  <si>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</si>
  <si>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</si>
  <si>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</si>
  <si>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</si>
  <si>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</si>
  <si>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</si>
  <si>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</si>
  <si>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</si>
  <si>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</si>
  <si>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</si>
  <si>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</si>
  <si>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</si>
  <si>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</si>
  <si>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</si>
  <si>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</si>
  <si>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</si>
  <si>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</si>
  <si>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</si>
  <si>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</si>
  <si>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</si>
  <si>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</si>
  <si>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</si>
  <si>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</si>
  <si>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</si>
  <si>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</si>
  <si>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</si>
  <si>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</si>
  <si>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</si>
  <si>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</si>
  <si>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</si>
  <si>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</si>
  <si>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</si>
  <si>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</si>
  <si>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</si>
  <si>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</si>
  <si>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</si>
  <si>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</si>
  <si>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</si>
  <si>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</si>
  <si>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</si>
  <si>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</si>
  <si>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</si>
  <si>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</si>
  <si>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</si>
  <si>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</si>
  <si>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</si>
  <si>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</si>
  <si>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</si>
  <si>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</si>
  <si>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</si>
  <si>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</si>
  <si>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</si>
  <si>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</si>
  <si>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</si>
  <si>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</si>
  <si>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</si>
  <si>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</si>
  <si>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</si>
  <si>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</si>
  <si>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</si>
  <si>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</si>
  <si>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</si>
  <si>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</si>
  <si>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</si>
  <si>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</si>
  <si>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</si>
  <si>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</si>
  <si>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</si>
  <si>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</si>
  <si>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</si>
  <si>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</si>
  <si>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</si>
  <si>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</si>
  <si>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</si>
  <si>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</si>
  <si>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</si>
  <si>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</si>
  <si>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</si>
  <si>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</si>
  <si>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</si>
  <si>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</si>
  <si>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</si>
  <si>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</si>
  <si>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</si>
  <si>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</si>
  <si>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</si>
  <si>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</si>
  <si>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</si>
  <si>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</si>
  <si>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</si>
  <si>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</si>
  <si>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</si>
  <si>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</si>
  <si>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</si>
  <si>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</si>
  <si>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</si>
  <si>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</si>
  <si>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</si>
  <si>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</si>
  <si>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</si>
  <si>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</si>
  <si>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</si>
  <si>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</si>
  <si>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</si>
  <si>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</si>
  <si>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</si>
  <si>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</si>
  <si>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</si>
  <si>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</si>
  <si>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</si>
  <si>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</si>
  <si>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</si>
  <si>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</si>
  <si>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</si>
  <si>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</si>
  <si>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</si>
  <si>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</si>
  <si>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</si>
  <si>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</si>
  <si>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</si>
  <si>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</si>
  <si>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</si>
  <si>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</si>
  <si>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</si>
  <si>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</si>
  <si>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</si>
  <si>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</si>
  <si>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</si>
  <si>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</si>
  <si>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</si>
  <si>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</si>
  <si>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</si>
  <si>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</si>
  <si>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</si>
  <si>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</si>
  <si>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</si>
  <si>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</si>
  <si>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</si>
  <si>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</si>
  <si>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</si>
  <si>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</si>
  <si>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</si>
  <si>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</si>
  <si>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</si>
  <si>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</si>
  <si>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</si>
  <si>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</si>
  <si>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</si>
  <si>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</si>
  <si>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</si>
  <si>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</si>
  <si>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</si>
  <si>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</si>
  <si>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</si>
  <si>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</si>
  <si>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</si>
  <si>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</si>
  <si>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</si>
  <si>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</si>
  <si>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</si>
  <si>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</si>
  <si>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</si>
  <si>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</si>
  <si>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</si>
  <si>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</si>
  <si>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</si>
  <si>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</si>
  <si>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</si>
  <si>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</si>
  <si>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</si>
  <si>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</si>
  <si>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</si>
  <si>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</si>
  <si>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</si>
  <si>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</si>
  <si>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</si>
  <si>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</si>
  <si>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</si>
  <si>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</si>
  <si>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</si>
  <si>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</si>
  <si>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</si>
  <si>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</si>
  <si>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</si>
  <si>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</si>
  <si>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</si>
  <si>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</si>
  <si>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</si>
  <si>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</si>
  <si>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</si>
  <si>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</si>
  <si>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</si>
  <si>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</si>
  <si>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</si>
  <si>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</si>
  <si>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</si>
  <si>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</si>
  <si>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</si>
  <si>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</si>
  <si>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</si>
  <si>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</si>
  <si>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</si>
  <si>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</si>
  <si>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</si>
  <si>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</si>
  <si>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</si>
  <si>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</si>
  <si>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</si>
  <si>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</si>
  <si>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</si>
  <si>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</si>
  <si>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</si>
  <si>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</si>
  <si>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</si>
  <si>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</si>
  <si>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</si>
  <si>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</si>
  <si>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</si>
  <si>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</si>
  <si>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</si>
  <si>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</si>
  <si>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</si>
  <si>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</si>
  <si>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</si>
  <si>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</si>
  <si>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</si>
  <si>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</si>
  <si>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</si>
  <si>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</si>
  <si>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</si>
  <si>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</si>
  <si>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</si>
  <si>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</si>
  <si>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</si>
  <si>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</si>
  <si>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</si>
  <si>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</si>
  <si>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</si>
  <si>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</si>
  <si>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</si>
  <si>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</si>
  <si>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</si>
  <si>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</si>
  <si>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</si>
  <si>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</si>
  <si>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</si>
  <si>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</si>
  <si>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</si>
  <si>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</si>
  <si>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</si>
  <si>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</si>
  <si>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</si>
  <si>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</si>
  <si>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</si>
  <si>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</si>
  <si>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</si>
  <si>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</si>
  <si>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</si>
  <si>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</si>
  <si>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</si>
  <si>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</si>
  <si>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</si>
  <si>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</si>
  <si>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</si>
  <si>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</si>
  <si>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</si>
  <si>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</si>
  <si>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</si>
  <si>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</si>
  <si>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</si>
  <si>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</si>
  <si>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</si>
  <si>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</si>
  <si>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</si>
  <si>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</si>
  <si>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</si>
  <si>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</si>
  <si>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</si>
  <si>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</si>
  <si>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</si>
  <si>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</si>
  <si>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</si>
  <si>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</si>
  <si>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</si>
  <si>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</si>
  <si>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</si>
  <si>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</si>
  <si>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</si>
  <si>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</si>
  <si>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</si>
  <si>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</si>
  <si>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</si>
  <si>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</si>
  <si>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</si>
  <si>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</si>
  <si>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</si>
  <si>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</si>
  <si>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</si>
  <si>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</si>
  <si>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</si>
  <si>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</si>
  <si>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</si>
  <si>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</si>
  <si>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</si>
  <si>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</si>
  <si>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</si>
  <si>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</si>
  <si>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</si>
  <si>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</si>
  <si>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</si>
  <si>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</si>
  <si>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</si>
  <si>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</si>
  <si>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</si>
  <si>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</si>
  <si>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</si>
  <si>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</si>
  <si>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</si>
  <si>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</si>
  <si>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</si>
  <si>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</si>
  <si>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</si>
  <si>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</si>
  <si>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</si>
  <si>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</si>
  <si>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</si>
  <si>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</si>
  <si>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</si>
  <si>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</si>
  <si>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</si>
  <si>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</si>
  <si>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</si>
  <si>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</si>
  <si>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</si>
  <si>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</si>
  <si>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</si>
  <si>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</si>
  <si>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</si>
  <si>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</si>
  <si>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</si>
  <si>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</si>
  <si>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</si>
  <si>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</si>
  <si>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</si>
  <si>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</si>
  <si>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</si>
  <si>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</si>
  <si>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</si>
  <si>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</si>
  <si>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</si>
  <si>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</si>
  <si>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</si>
  <si>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</si>
  <si>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</si>
  <si>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</si>
  <si>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</si>
  <si>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</si>
  <si>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</si>
  <si>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</si>
  <si>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</si>
  <si>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</si>
  <si>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</si>
  <si>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</si>
  <si>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</si>
  <si>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</si>
  <si>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</si>
  <si>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</si>
  <si>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</si>
  <si>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</si>
  <si>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</si>
  <si>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</si>
  <si>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</si>
  <si>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</si>
  <si>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</si>
  <si>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</si>
  <si>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</si>
  <si>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</si>
  <si>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</si>
  <si>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</si>
  <si>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</si>
  <si>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</si>
  <si>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</si>
  <si>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</si>
  <si>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</si>
  <si>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</si>
  <si>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</si>
  <si>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</si>
  <si>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</si>
  <si>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</si>
  <si>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</si>
  <si>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</si>
  <si>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</si>
  <si>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</si>
  <si>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</si>
  <si>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</si>
  <si>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</si>
  <si>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</si>
  <si>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</si>
  <si>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</si>
  <si>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</si>
  <si>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</si>
  <si>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</si>
  <si>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</si>
  <si>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</si>
  <si>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</si>
  <si>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</si>
  <si>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</si>
  <si>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</si>
  <si>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</si>
  <si>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</si>
  <si>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</si>
  <si>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</si>
  <si>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</si>
  <si>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</si>
  <si>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</si>
  <si>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</si>
  <si>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</si>
  <si>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</si>
  <si>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</si>
  <si>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</si>
  <si>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</si>
  <si>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</si>
  <si>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</si>
  <si>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</si>
  <si>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</si>
  <si>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</si>
  <si>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</si>
  <si>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</si>
  <si>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</si>
  <si>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</si>
  <si>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</si>
  <si>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</si>
  <si>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</si>
  <si>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</si>
  <si>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</si>
  <si>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</si>
  <si>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</si>
  <si>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</si>
  <si>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</si>
  <si>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</si>
  <si>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</si>
  <si>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</si>
  <si>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</si>
  <si>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</si>
  <si>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</si>
  <si>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</si>
  <si>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</si>
  <si>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</si>
  <si>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</si>
  <si>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</si>
  <si>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</si>
  <si>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</si>
  <si>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</si>
  <si>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</si>
  <si>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</si>
  <si>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</si>
  <si>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</si>
  <si>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</si>
  <si>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</si>
  <si>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</si>
  <si>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</si>
  <si>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</si>
  <si>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</si>
  <si>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</si>
  <si>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</si>
  <si>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</si>
  <si>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</si>
  <si>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</si>
  <si>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</si>
  <si>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</si>
  <si>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</si>
  <si>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</si>
  <si>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</si>
  <si>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</si>
  <si>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</si>
  <si>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</si>
  <si>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</si>
  <si>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</si>
  <si>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</si>
  <si>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</si>
  <si>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</si>
  <si>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</si>
  <si>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</si>
  <si>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</si>
  <si>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</si>
  <si>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</si>
  <si>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</si>
  <si>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</si>
  <si>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</si>
  <si>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</si>
  <si>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</si>
  <si>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</si>
  <si>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</si>
  <si>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</si>
  <si>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</si>
  <si>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</si>
  <si>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</si>
  <si>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</si>
  <si>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</si>
  <si>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</si>
  <si>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</si>
  <si>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</si>
  <si>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</si>
  <si>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</si>
  <si>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</si>
  <si>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</si>
  <si>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</si>
  <si>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</si>
  <si>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</si>
  <si>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</si>
  <si>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</si>
  <si>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</si>
  <si>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</si>
  <si>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</si>
  <si>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</si>
  <si>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</si>
  <si>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</si>
  <si>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</si>
  <si>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</si>
  <si>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</si>
  <si>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</si>
  <si>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</si>
  <si>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</si>
  <si>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</si>
  <si>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</si>
  <si>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</si>
  <si>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</si>
  <si>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</si>
  <si>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</si>
  <si>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</si>
  <si>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</si>
  <si>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</si>
  <si>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</si>
  <si>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</si>
  <si>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</si>
  <si>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</si>
  <si>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</si>
  <si>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</si>
  <si>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</si>
  <si>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</si>
  <si>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</si>
  <si>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</si>
  <si>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</si>
  <si>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</si>
  <si>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</si>
  <si>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</si>
  <si>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</si>
  <si>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</si>
  <si>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</si>
  <si>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</si>
  <si>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</si>
  <si>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</si>
  <si>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</si>
  <si>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</si>
  <si>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</si>
  <si>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</si>
  <si>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</si>
  <si>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</si>
  <si>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</si>
  <si>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</si>
  <si>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</si>
  <si>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</si>
  <si>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</si>
  <si>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</si>
  <si>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</si>
  <si>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</si>
  <si>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</si>
  <si>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</si>
  <si>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</si>
  <si>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</si>
  <si>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</si>
  <si>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</si>
  <si>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</si>
  <si>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</si>
  <si>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</si>
  <si>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</si>
  <si>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</si>
  <si>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</si>
  <si>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</si>
  <si>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</si>
  <si>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</si>
  <si>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</si>
  <si>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</si>
  <si>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</si>
  <si>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</si>
  <si>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</si>
  <si>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</si>
  <si>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</si>
  <si>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</si>
  <si>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</si>
  <si>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</si>
  <si>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</si>
  <si>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</si>
  <si>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</si>
  <si>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</si>
  <si>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</si>
  <si>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</si>
  <si>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</si>
  <si>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</si>
  <si>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</si>
  <si>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</si>
  <si>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</si>
  <si>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</si>
  <si>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</si>
  <si>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</si>
  <si>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</si>
  <si>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</si>
  <si>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</si>
  <si>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</si>
  <si>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</si>
  <si>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</si>
  <si>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</si>
  <si>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</si>
  <si>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</si>
  <si>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</si>
  <si>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</si>
  <si>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</si>
  <si>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</si>
  <si>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</si>
  <si>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</si>
  <si>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</si>
  <si>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</si>
  <si>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</si>
  <si>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</si>
  <si>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</si>
  <si>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</si>
  <si>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</si>
  <si>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</si>
  <si>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</si>
  <si>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</si>
  <si>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</si>
  <si>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</si>
  <si>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</si>
  <si>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</si>
  <si>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</si>
  <si>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</si>
  <si>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</si>
  <si>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</si>
  <si>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</si>
  <si>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</si>
  <si>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</si>
  <si>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</si>
  <si>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</si>
  <si>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</si>
  <si>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</si>
  <si>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</si>
  <si>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</si>
  <si>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</si>
  <si>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</si>
  <si>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</si>
  <si>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</si>
  <si>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</si>
  <si>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</si>
  <si>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</si>
  <si>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</si>
  <si>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</si>
  <si>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</si>
  <si>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</si>
  <si>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</si>
  <si>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</si>
  <si>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</si>
  <si>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</si>
  <si>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</si>
  <si>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</si>
  <si>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</si>
  <si>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</si>
  <si>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</si>
  <si>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</si>
  <si>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</si>
  <si>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</si>
  <si>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</si>
  <si>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</si>
  <si>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</si>
  <si>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</si>
  <si>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</si>
  <si>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</si>
  <si>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</si>
  <si>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</si>
  <si>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</si>
  <si>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</si>
  <si>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</si>
  <si>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</si>
  <si>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</si>
  <si>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</si>
  <si>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</si>
  <si>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</si>
  <si>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</si>
  <si>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</si>
  <si>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</si>
  <si>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</si>
  <si>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</si>
  <si>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</si>
  <si>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</si>
  <si>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</si>
  <si>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</si>
  <si>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</si>
  <si>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</si>
  <si>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</si>
  <si>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</si>
  <si>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</si>
  <si>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</si>
  <si>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</si>
  <si>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</si>
  <si>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</si>
  <si>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</si>
  <si>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</si>
  <si>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</si>
  <si>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</si>
  <si>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</si>
  <si>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</si>
  <si>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</si>
  <si>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</si>
  <si>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</si>
  <si>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</si>
  <si>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</si>
  <si>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</si>
  <si>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</si>
  <si>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</si>
  <si>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</si>
  <si>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</si>
  <si>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</si>
  <si>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</si>
  <si>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</si>
  <si>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</si>
  <si>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</si>
  <si>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</si>
  <si>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</si>
  <si>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</si>
  <si>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</si>
  <si>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</si>
  <si>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</si>
  <si>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</si>
  <si>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</si>
  <si>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</si>
  <si>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</si>
  <si>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</si>
  <si>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</si>
  <si>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</si>
  <si>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</si>
  <si>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</si>
  <si>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</si>
  <si>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</si>
  <si>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</si>
  <si>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</si>
  <si>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</si>
  <si>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</si>
  <si>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</si>
  <si>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</si>
  <si>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</si>
  <si>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</si>
  <si>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</si>
  <si>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</si>
  <si>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</si>
  <si>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</si>
  <si>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</si>
  <si>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</si>
  <si>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</si>
  <si>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</si>
  <si>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</si>
  <si>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</si>
  <si>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</si>
  <si>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</si>
  <si>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</si>
  <si>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</si>
  <si>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</si>
  <si>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</si>
  <si>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</si>
  <si>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</si>
  <si>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</si>
  <si>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</si>
  <si>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</si>
  <si>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</si>
  <si>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</si>
  <si>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</si>
  <si>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</si>
  <si>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</si>
  <si>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</si>
  <si>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</si>
  <si>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</si>
  <si>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</si>
  <si>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</si>
  <si>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</si>
  <si>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</si>
  <si>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</si>
  <si>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</si>
  <si>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</si>
  <si>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</si>
  <si>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</si>
  <si>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</si>
  <si>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</si>
  <si>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</si>
  <si>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</si>
  <si>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</si>
  <si>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</si>
  <si>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</si>
  <si>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</si>
  <si>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</si>
  <si>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</si>
  <si>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</si>
  <si>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</si>
  <si>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</si>
  <si>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</si>
  <si>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</si>
  <si>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</si>
  <si>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</si>
  <si>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</si>
  <si>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</si>
  <si>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</si>
  <si>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</si>
  <si>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</si>
  <si>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</si>
  <si>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</si>
  <si>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</si>
  <si>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</si>
  <si>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</si>
  <si>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</si>
  <si>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</si>
  <si>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</si>
  <si>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</si>
  <si>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</si>
  <si>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</si>
  <si>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</si>
  <si>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</si>
  <si>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</si>
  <si>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</si>
  <si>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</si>
  <si>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</si>
  <si>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</si>
  <si>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</si>
  <si>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</si>
  <si>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</si>
  <si>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</si>
  <si>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</si>
  <si>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</si>
  <si>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</si>
  <si>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</si>
  <si>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</si>
  <si>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</si>
  <si>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</si>
  <si>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</si>
  <si>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</si>
  <si>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</si>
  <si>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</si>
  <si>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</si>
  <si>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</si>
  <si>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</si>
  <si>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</si>
  <si>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</si>
  <si>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</si>
  <si>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</si>
  <si>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</si>
  <si>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</si>
  <si>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</si>
  <si>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</si>
  <si>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</si>
  <si>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</si>
  <si>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</si>
  <si>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</si>
  <si>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</si>
  <si>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</si>
  <si>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</si>
  <si>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</si>
  <si>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</si>
  <si>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</si>
  <si>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</si>
  <si>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</si>
  <si>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</si>
  <si>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</si>
  <si>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</si>
  <si>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</si>
  <si>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</si>
  <si>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</si>
  <si>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</si>
  <si>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</si>
  <si>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</si>
  <si>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</si>
  <si>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</si>
  <si>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</si>
  <si>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</si>
  <si>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</si>
  <si>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</si>
  <si>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</si>
  <si>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</si>
  <si>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</si>
  <si>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</si>
  <si>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</si>
  <si>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</si>
  <si>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</si>
  <si>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</si>
  <si>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</si>
  <si>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</si>
  <si>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</si>
  <si>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</si>
  <si>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</si>
  <si>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</si>
  <si>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</si>
  <si>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</si>
  <si>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</si>
  <si>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</si>
  <si>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</si>
  <si>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</si>
  <si>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</si>
  <si>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</si>
  <si>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</si>
  <si>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</si>
  <si>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</si>
  <si>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</si>
  <si>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</si>
  <si>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</si>
  <si>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</si>
  <si>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</si>
  <si>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</si>
  <si>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</si>
  <si>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</si>
  <si>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</si>
  <si>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</si>
  <si>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</si>
  <si>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</si>
  <si>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</si>
  <si>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</si>
  <si>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</si>
  <si>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</si>
  <si>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</si>
  <si>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</si>
  <si>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</si>
  <si>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</si>
  <si>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</si>
  <si>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</si>
  <si>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</si>
  <si>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</si>
  <si>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</si>
  <si>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</si>
  <si>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</si>
  <si>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</si>
  <si>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</si>
  <si>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</si>
  <si>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</si>
  <si>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</si>
  <si>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</si>
  <si>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</si>
  <si>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</si>
  <si>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</si>
  <si>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</si>
  <si>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</si>
  <si>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</si>
  <si>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</si>
  <si>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</si>
  <si>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</si>
  <si>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</si>
  <si>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</si>
  <si>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</si>
  <si>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</si>
  <si>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</si>
  <si>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</si>
  <si>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</si>
  <si>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</si>
  <si>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</si>
  <si>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</si>
  <si>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</si>
  <si>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</si>
  <si>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</si>
  <si>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</si>
  <si>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</si>
  <si>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</si>
  <si>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</si>
  <si>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</si>
  <si>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</si>
  <si>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</si>
  <si>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</si>
  <si>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</si>
  <si>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</si>
  <si>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</si>
  <si>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</si>
  <si>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</si>
  <si>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</si>
  <si>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</si>
  <si>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</si>
  <si>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</si>
  <si>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</si>
  <si>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</si>
  <si>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</si>
  <si>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</si>
  <si>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</si>
  <si>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</si>
  <si>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</si>
  <si>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</si>
  <si>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</si>
  <si>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</si>
  <si>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</si>
  <si>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</si>
  <si>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</si>
  <si>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</si>
  <si>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</si>
  <si>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</si>
  <si>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</si>
  <si>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</si>
  <si>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</si>
  <si>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</si>
  <si>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</si>
  <si>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</si>
  <si>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</si>
  <si>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</si>
  <si>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</si>
  <si>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</si>
  <si>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</si>
  <si>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</si>
  <si>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</si>
  <si>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</si>
  <si>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</si>
  <si>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</si>
  <si>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</si>
  <si>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</si>
  <si>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</si>
  <si>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</si>
  <si>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</si>
  <si>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</si>
  <si>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</si>
  <si>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</si>
  <si>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</si>
  <si>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</si>
  <si>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</si>
  <si>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</si>
  <si>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</si>
  <si>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</si>
  <si>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</si>
  <si>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</si>
  <si>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</si>
  <si>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</si>
  <si>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</si>
  <si>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</si>
  <si>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</si>
  <si>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</si>
  <si>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</si>
  <si>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</si>
  <si>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</si>
  <si>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</si>
  <si>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</si>
  <si>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</si>
  <si>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</si>
  <si>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</si>
  <si>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</si>
  <si>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</si>
  <si>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</si>
  <si>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</si>
  <si>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</si>
  <si>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</si>
  <si>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</si>
  <si>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</si>
  <si>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</si>
  <si>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</si>
  <si>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</si>
  <si>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</si>
  <si>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</si>
  <si>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</si>
  <si>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</si>
  <si>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</si>
  <si>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</si>
  <si>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</si>
  <si>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</si>
  <si>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</si>
  <si>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</si>
  <si>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</si>
  <si>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</si>
  <si>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</si>
  <si>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</si>
  <si>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</si>
  <si>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</si>
  <si>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</si>
  <si>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</si>
  <si>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</si>
  <si>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</si>
  <si>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</si>
  <si>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</si>
  <si>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</si>
  <si>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</si>
  <si>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</si>
  <si>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</si>
  <si>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</si>
  <si>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</si>
  <si>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</si>
  <si>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</si>
  <si>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</si>
  <si>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</si>
  <si>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</si>
  <si>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</si>
  <si>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</si>
  <si>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</si>
  <si>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</si>
  <si>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</si>
  <si>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</si>
  <si>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</si>
  <si>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</si>
  <si>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</si>
  <si>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</si>
  <si>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</si>
  <si>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</si>
  <si>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</si>
  <si>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</si>
  <si>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</si>
  <si>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</si>
  <si>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</si>
  <si>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</si>
  <si>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</si>
  <si>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</si>
  <si>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</si>
  <si>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</si>
  <si>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</si>
  <si>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</si>
  <si>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</si>
  <si>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</si>
  <si>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</si>
  <si>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</si>
  <si>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</si>
  <si>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</si>
  <si>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</si>
  <si>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</si>
  <si>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</si>
  <si>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</si>
  <si>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</si>
  <si>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</si>
  <si>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</si>
  <si>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</si>
  <si>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</si>
  <si>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</si>
  <si>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</si>
  <si>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</si>
  <si>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</si>
  <si>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</si>
  <si>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</si>
  <si>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</si>
  <si>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</si>
  <si>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</si>
  <si>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</si>
  <si>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</si>
  <si>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</si>
  <si>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</si>
  <si>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</si>
  <si>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</si>
  <si>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</si>
  <si>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</si>
  <si>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</si>
  <si>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</si>
  <si>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</si>
  <si>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</si>
  <si>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</si>
  <si>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</si>
  <si>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</si>
  <si>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</si>
  <si>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</si>
  <si>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</si>
  <si>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</si>
  <si>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</si>
  <si>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</si>
  <si>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</si>
  <si>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</si>
  <si>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</si>
  <si>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</si>
  <si>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</si>
  <si>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</si>
  <si>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</si>
  <si>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</si>
  <si>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</si>
  <si>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</si>
  <si>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</si>
  <si>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</si>
  <si>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</si>
  <si>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</si>
  <si>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</si>
  <si>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</si>
  <si>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</si>
  <si>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</si>
  <si>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</si>
  <si>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</si>
  <si>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</si>
  <si>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</si>
  <si>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</si>
  <si>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</si>
  <si>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</si>
  <si>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</si>
  <si>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</si>
  <si>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</si>
  <si>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</si>
  <si>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</si>
  <si>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</si>
  <si>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</si>
  <si>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</si>
  <si>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</si>
  <si>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</si>
  <si>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</si>
  <si>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</si>
  <si>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</si>
  <si>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</si>
  <si>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</si>
  <si>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</si>
  <si>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</si>
  <si>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</si>
  <si>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</si>
  <si>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</si>
  <si>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</si>
  <si>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</si>
  <si>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</si>
  <si>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</si>
  <si>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</si>
  <si>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</si>
  <si>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</si>
  <si>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</si>
  <si>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</si>
  <si>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</si>
  <si>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</si>
  <si>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</si>
  <si>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</si>
  <si>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</si>
  <si>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</si>
  <si>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</si>
  <si>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</si>
  <si>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</si>
  <si>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</si>
  <si>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</si>
  <si>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</si>
  <si>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</si>
  <si>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</si>
  <si>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</si>
  <si>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</si>
  <si>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</si>
  <si>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</si>
  <si>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</si>
  <si>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</si>
  <si>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</si>
  <si>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</si>
  <si>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</si>
  <si>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</si>
  <si>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</si>
  <si>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</si>
  <si>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</si>
  <si>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</si>
  <si>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</si>
  <si>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</si>
  <si>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</si>
  <si>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</si>
  <si>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</si>
  <si>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</si>
  <si>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</si>
  <si>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</si>
  <si>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</si>
  <si>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</si>
  <si>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</si>
  <si>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</si>
  <si>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</si>
  <si>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</si>
  <si>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</si>
  <si>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</si>
  <si>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</si>
  <si>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</si>
  <si>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</si>
  <si>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</si>
  <si>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</si>
  <si>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</si>
  <si>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</si>
  <si>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</si>
  <si>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</si>
  <si>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</si>
  <si>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</si>
  <si>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</si>
  <si>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</si>
  <si>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</si>
  <si>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</si>
  <si>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</si>
  <si>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</si>
  <si>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</si>
  <si>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</si>
  <si>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</si>
  <si>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</si>
  <si>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</si>
  <si>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</si>
  <si>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</si>
  <si>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</si>
  <si>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</si>
  <si>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</si>
  <si>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</si>
  <si>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</si>
  <si>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</si>
  <si>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</si>
  <si>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</si>
  <si>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</si>
  <si>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</si>
  <si>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</si>
  <si>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</si>
  <si>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</si>
  <si>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</si>
  <si>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</si>
  <si>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</si>
  <si>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</si>
  <si>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</si>
  <si>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</si>
  <si>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</si>
  <si>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</si>
  <si>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</si>
  <si>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</si>
  <si>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</si>
  <si>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</si>
  <si>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</si>
  <si>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</si>
  <si>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</si>
  <si>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</si>
  <si>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</si>
  <si>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</si>
  <si>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</si>
  <si>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</si>
  <si>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</si>
  <si>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</si>
  <si>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</si>
  <si>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</si>
  <si>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</si>
  <si>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</si>
  <si>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</si>
  <si>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</si>
  <si>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</si>
  <si>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</si>
  <si>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</si>
  <si>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</si>
  <si>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</si>
  <si>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</si>
  <si>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</si>
  <si>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</si>
  <si>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</si>
  <si>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</si>
  <si>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</si>
  <si>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</si>
  <si>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</si>
  <si>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</si>
  <si>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</si>
  <si>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</si>
  <si>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</si>
  <si>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</si>
  <si>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</si>
  <si>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</si>
  <si>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</si>
  <si>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</si>
  <si>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</si>
  <si>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</si>
  <si>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</si>
  <si>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</si>
  <si>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</si>
  <si>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</si>
  <si>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</si>
  <si>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</si>
  <si>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</si>
  <si>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</si>
  <si>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</si>
  <si>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</si>
  <si>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</si>
  <si>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</si>
  <si>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</si>
  <si>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</si>
  <si>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</si>
  <si>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</si>
  <si>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</si>
  <si>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</si>
  <si>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</si>
  <si>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</si>
  <si>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</si>
  <si>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</si>
  <si>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</si>
  <si>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</si>
  <si>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</si>
  <si>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</si>
  <si>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</si>
  <si>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</si>
  <si>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</si>
  <si>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</si>
  <si>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</si>
  <si>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</si>
  <si>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</si>
  <si>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</si>
  <si>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</si>
  <si>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</si>
  <si>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</si>
  <si>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</si>
  <si>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</si>
  <si>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</si>
  <si>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</si>
  <si>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</si>
  <si>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</si>
  <si>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</si>
  <si>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</si>
  <si>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</si>
  <si>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</si>
  <si>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</si>
  <si>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</si>
  <si>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</si>
  <si>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</si>
  <si>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</si>
  <si>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</si>
  <si>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</si>
  <si>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</si>
  <si>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</si>
  <si>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</si>
  <si>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</si>
  <si>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</si>
  <si>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</si>
  <si>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</si>
  <si>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</si>
  <si>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</si>
  <si>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</si>
  <si>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</si>
  <si>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</si>
  <si>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</si>
  <si>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</si>
  <si>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</si>
  <si>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</si>
  <si>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</si>
  <si>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</si>
  <si>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</si>
  <si>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</si>
  <si>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</si>
  <si>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</si>
  <si>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</si>
  <si>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</si>
  <si>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</si>
  <si>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</si>
  <si>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</si>
  <si>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</si>
  <si>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</si>
  <si>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</si>
  <si>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</si>
  <si>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</si>
  <si>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</si>
  <si>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</si>
  <si>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</si>
  <si>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</si>
  <si>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</si>
  <si>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</si>
  <si>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</si>
  <si>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</si>
  <si>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</si>
  <si>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</si>
  <si>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</si>
  <si>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</si>
  <si>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</si>
  <si>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</si>
  <si>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</si>
  <si>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</si>
  <si>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</si>
  <si>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</si>
  <si>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</si>
  <si>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</si>
  <si>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</si>
  <si>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</si>
  <si>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</si>
  <si>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</si>
  <si>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</si>
  <si>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</si>
  <si>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</si>
  <si>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</si>
  <si>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</si>
  <si>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</si>
  <si>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</si>
  <si>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</si>
  <si>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</si>
  <si>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</si>
  <si>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</si>
  <si>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</si>
  <si>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</si>
  <si>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</si>
  <si>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</si>
  <si>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</si>
  <si>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</si>
  <si>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</si>
  <si>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</si>
  <si>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</si>
  <si>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</si>
  <si>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</si>
  <si>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</si>
  <si>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</si>
  <si>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</si>
  <si>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</si>
  <si>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</si>
  <si>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</si>
  <si>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</si>
  <si>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</si>
  <si>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</si>
  <si>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</si>
  <si>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</si>
  <si>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</si>
  <si>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</si>
  <si>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</si>
  <si>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</si>
  <si>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</si>
  <si>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</si>
  <si>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</si>
  <si>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</si>
  <si>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</si>
  <si>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</si>
  <si>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</si>
  <si>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</si>
  <si>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</si>
  <si>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</si>
  <si>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</si>
  <si>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</si>
  <si>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</si>
  <si>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</si>
  <si>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</si>
  <si>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</si>
  <si>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</si>
  <si>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</si>
  <si>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</si>
  <si>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</si>
  <si>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</si>
  <si>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</si>
  <si>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</si>
  <si>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</si>
  <si>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</si>
  <si>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</si>
  <si>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</si>
  <si>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</si>
  <si>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</si>
  <si>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</si>
  <si>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</si>
  <si>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</si>
  <si>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</si>
  <si>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</si>
  <si>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</si>
  <si>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</si>
  <si>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</si>
  <si>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</si>
  <si>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</si>
  <si>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</si>
  <si>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</si>
  <si>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</si>
  <si>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</si>
  <si>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</si>
  <si>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</si>
  <si>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</si>
  <si>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</si>
  <si>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</si>
  <si>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</si>
  <si>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</si>
  <si>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</si>
  <si>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</si>
  <si>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</si>
  <si>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</si>
  <si>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</si>
  <si>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</si>
  <si>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</si>
  <si>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</si>
  <si>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</si>
  <si>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</si>
  <si>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</si>
  <si>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</si>
  <si>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</si>
  <si>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</si>
  <si>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</si>
  <si>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</si>
  <si>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</si>
  <si>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</si>
  <si>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</si>
  <si>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</si>
  <si>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</si>
  <si>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</si>
  <si>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</si>
  <si>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</si>
  <si>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</si>
  <si>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</si>
  <si>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</si>
  <si>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</si>
  <si>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</si>
  <si>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</si>
  <si>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</si>
  <si>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</si>
  <si>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</si>
  <si>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</si>
  <si>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</si>
  <si>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</si>
  <si>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</si>
  <si>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</si>
  <si>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</si>
  <si>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</si>
  <si>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</si>
  <si>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</si>
  <si>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</si>
  <si>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</si>
  <si>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</si>
  <si>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</si>
  <si>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</si>
  <si>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</si>
  <si>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</si>
  <si>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</si>
  <si>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</si>
  <si>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</si>
  <si>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</si>
  <si>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</si>
  <si>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</si>
  <si>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</si>
  <si>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</si>
  <si>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</si>
  <si>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</si>
  <si>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</si>
  <si>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</si>
  <si>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</si>
  <si>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</si>
  <si>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</si>
  <si>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</si>
  <si>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</si>
  <si>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</si>
  <si>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</si>
  <si>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</si>
  <si>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</si>
  <si>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</si>
  <si>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</si>
  <si>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</si>
  <si>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</si>
  <si>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</si>
  <si>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</si>
  <si>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</si>
  <si>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</si>
  <si>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</si>
  <si>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</si>
  <si>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</si>
  <si>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</si>
  <si>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</si>
  <si>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</si>
  <si>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</si>
  <si>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</si>
  <si>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</si>
  <si>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</si>
  <si>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</si>
  <si>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</si>
  <si>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</si>
  <si>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</si>
  <si>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</si>
  <si>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</si>
  <si>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</si>
  <si>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</si>
  <si>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</si>
  <si>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</si>
  <si>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</si>
  <si>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</si>
  <si>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</si>
  <si>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</si>
  <si>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</si>
  <si>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</si>
  <si>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</si>
  <si>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</si>
  <si>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</si>
  <si>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</si>
  <si>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</si>
  <si>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</si>
  <si>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</si>
  <si>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</si>
  <si>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</si>
  <si>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</si>
  <si>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</si>
  <si>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</si>
  <si>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</si>
  <si>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</si>
  <si>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</si>
  <si>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</si>
  <si>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</si>
  <si>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</si>
  <si>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</si>
  <si>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</si>
  <si>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</si>
  <si>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</si>
  <si>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</si>
  <si>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</si>
  <si>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</si>
  <si>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</si>
  <si>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</si>
  <si>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</si>
  <si>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</si>
  <si>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</si>
  <si>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</si>
  <si>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</si>
  <si>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</si>
  <si>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</si>
  <si>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</si>
  <si>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</si>
  <si>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</si>
  <si>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</si>
  <si>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</si>
  <si>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</si>
  <si>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</si>
  <si>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</si>
  <si>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</si>
  <si>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</si>
  <si>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</si>
  <si>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</si>
  <si>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</si>
  <si>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</si>
  <si>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</si>
  <si>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</si>
  <si>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</si>
  <si>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</si>
  <si>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</si>
  <si>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</si>
  <si>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</si>
  <si>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</si>
  <si>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</si>
  <si>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</si>
  <si>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</si>
  <si>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</si>
  <si>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</si>
  <si>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</si>
  <si>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</si>
  <si>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</si>
  <si>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</si>
  <si>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</si>
  <si>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</si>
  <si>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</si>
  <si>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</si>
  <si>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</si>
  <si>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</si>
  <si>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</si>
  <si>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</si>
  <si>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</si>
  <si>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</si>
  <si>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</si>
  <si>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</si>
  <si>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</si>
  <si>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</si>
  <si>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</si>
  <si>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</si>
  <si>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</si>
  <si>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</si>
  <si>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</si>
  <si>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</si>
  <si>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</si>
  <si>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</si>
  <si>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</si>
  <si>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</si>
  <si>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</si>
  <si>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</si>
  <si>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</si>
  <si>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</si>
  <si>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</si>
  <si>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</si>
  <si>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</si>
  <si>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</si>
  <si>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</si>
  <si>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</si>
  <si>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</si>
  <si>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</si>
  <si>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</si>
  <si>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</si>
  <si>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</si>
  <si>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</si>
  <si>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</si>
  <si>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</si>
  <si>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</si>
  <si>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</si>
  <si>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</si>
  <si>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</si>
  <si>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</si>
  <si>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</si>
  <si>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</si>
  <si>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</si>
  <si>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</si>
  <si>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</si>
  <si>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</si>
  <si>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</si>
  <si>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</si>
  <si>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</si>
  <si>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</si>
  <si>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</si>
  <si>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</si>
  <si>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</si>
  <si>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</si>
  <si>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</si>
  <si>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</si>
  <si>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</si>
  <si>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</si>
  <si>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</si>
  <si>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</si>
  <si>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</si>
  <si>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</si>
  <si>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</si>
  <si>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</si>
  <si>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</si>
  <si>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</si>
  <si>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</si>
  <si>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</si>
  <si>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</si>
  <si>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</si>
  <si>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</si>
  <si>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</si>
  <si>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</si>
  <si>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</si>
  <si>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</si>
  <si>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</si>
  <si>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</si>
  <si>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</si>
  <si>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</si>
  <si>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</si>
  <si>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</si>
  <si>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</si>
  <si>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</si>
  <si>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</si>
  <si>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</si>
  <si>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</si>
  <si>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</si>
  <si>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</si>
  <si>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</si>
  <si>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</si>
  <si>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</si>
  <si>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</si>
  <si>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</si>
  <si>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</si>
  <si>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</si>
  <si>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</si>
  <si>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</si>
  <si>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</si>
  <si>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</si>
  <si>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</si>
  <si>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</si>
  <si>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</si>
  <si>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</si>
  <si>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</si>
  <si>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</si>
  <si>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</si>
  <si>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</si>
  <si>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</si>
  <si>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</si>
  <si>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</si>
  <si>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</si>
  <si>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</si>
  <si>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</si>
  <si>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</si>
  <si>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</si>
  <si>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</si>
  <si>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</si>
  <si>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</si>
  <si>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</si>
  <si>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</si>
  <si>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</si>
  <si>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</si>
  <si>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</si>
  <si>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</si>
  <si>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</si>
  <si>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</si>
  <si>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</si>
  <si>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</si>
  <si>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</si>
  <si>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</si>
  <si>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</si>
  <si>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</si>
  <si>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</si>
  <si>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</si>
  <si>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</si>
  <si>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</si>
  <si>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</si>
  <si>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</si>
  <si>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</si>
  <si>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</si>
  <si>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</si>
  <si>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</si>
  <si>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</si>
  <si>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</si>
  <si>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</si>
  <si>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</si>
  <si>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</si>
  <si>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</si>
  <si>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</si>
  <si>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</si>
  <si>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</si>
  <si>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</si>
  <si>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</si>
  <si>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</si>
  <si>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</si>
  <si>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</si>
  <si>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</si>
  <si>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</si>
  <si>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</si>
  <si>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</si>
  <si>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</si>
  <si>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</si>
  <si>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</si>
  <si>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</si>
  <si>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</si>
  <si>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</si>
  <si>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</si>
  <si>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</si>
  <si>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</si>
  <si>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</si>
  <si>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</si>
  <si>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</si>
  <si>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</si>
  <si>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</si>
  <si>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</si>
  <si>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</si>
  <si>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</si>
  <si>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</si>
  <si>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</si>
  <si>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</si>
  <si>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</si>
  <si>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</si>
  <si>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</si>
  <si>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</si>
  <si>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</si>
  <si>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</si>
  <si>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</si>
  <si>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</si>
  <si>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</si>
  <si>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</si>
  <si>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</si>
  <si>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</si>
  <si>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</si>
  <si>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</si>
  <si>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</si>
  <si>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</si>
  <si>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</si>
  <si>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</si>
  <si>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</si>
  <si>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</si>
  <si>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</si>
  <si>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</si>
  <si>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</si>
  <si>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</si>
  <si>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</si>
  <si>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</si>
  <si>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</si>
  <si>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</si>
  <si>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</si>
  <si>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</si>
  <si>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</si>
  <si>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</si>
  <si>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</si>
  <si>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</si>
  <si>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</si>
  <si>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</si>
  <si>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</si>
  <si>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</si>
  <si>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</si>
  <si>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</si>
  <si>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</si>
  <si>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</si>
  <si>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</si>
  <si>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</si>
  <si>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</si>
  <si>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</si>
  <si>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</si>
  <si>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</si>
  <si>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</si>
  <si>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</si>
  <si>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</si>
  <si>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</si>
  <si>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</si>
  <si>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</si>
  <si>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</si>
  <si>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</si>
  <si>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</si>
  <si>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</si>
  <si>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</si>
  <si>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</si>
  <si>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</si>
  <si>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</si>
  <si>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</si>
  <si>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</si>
  <si>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</si>
  <si>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</si>
  <si>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</si>
  <si>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</si>
  <si>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</si>
  <si>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</si>
  <si>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</si>
  <si>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</si>
  <si>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</si>
  <si>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</si>
  <si>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</si>
  <si>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</si>
  <si>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</si>
  <si>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</si>
  <si>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</si>
  <si>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</si>
  <si>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</si>
  <si>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</si>
  <si>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</si>
  <si>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</si>
  <si>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</si>
  <si>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</si>
  <si>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</si>
  <si>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</si>
  <si>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</si>
  <si>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</si>
  <si>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</si>
  <si>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</si>
  <si>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</si>
  <si>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</si>
  <si>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</si>
  <si>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</si>
  <si>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</si>
  <si>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</si>
  <si>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</si>
  <si>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</si>
  <si>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</si>
  <si>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</si>
  <si>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</si>
  <si>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</si>
  <si>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</si>
  <si>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</si>
  <si>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</si>
  <si>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</si>
  <si>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</si>
  <si>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</si>
  <si>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</si>
  <si>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</si>
  <si>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</si>
  <si>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</si>
  <si>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</si>
  <si>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</si>
  <si>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</si>
  <si>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</si>
  <si>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</si>
  <si>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</si>
  <si>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</si>
  <si>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</si>
  <si>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</si>
  <si>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</si>
  <si>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</si>
  <si>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</si>
  <si>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</si>
  <si>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</si>
  <si>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</si>
  <si>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</si>
  <si>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</si>
  <si>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</si>
  <si>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</si>
  <si>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</si>
  <si>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</si>
  <si>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</si>
  <si>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</si>
  <si>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</si>
  <si>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</si>
  <si>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</si>
  <si>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</si>
  <si>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</si>
  <si>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</si>
  <si>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</si>
  <si>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</si>
  <si>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</si>
  <si>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</si>
  <si>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</si>
  <si>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</si>
  <si>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</si>
  <si>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</si>
  <si>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</si>
  <si>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</si>
  <si>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</si>
  <si>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</si>
  <si>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</si>
  <si>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</si>
  <si>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</si>
  <si>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</si>
  <si>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</si>
  <si>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</si>
  <si>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</si>
  <si>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</si>
  <si>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</si>
  <si>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</si>
  <si>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</si>
  <si>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</si>
  <si>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</si>
  <si>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</si>
  <si>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</si>
  <si>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</si>
  <si>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</si>
  <si>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</si>
  <si>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</si>
  <si>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</si>
  <si>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</si>
  <si>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</si>
  <si>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</si>
  <si>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</si>
  <si>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</si>
  <si>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</si>
  <si>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</si>
  <si>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</si>
  <si>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</si>
  <si>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</si>
  <si>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</si>
  <si>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</si>
  <si>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</si>
  <si>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</si>
  <si>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</si>
  <si>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</si>
  <si>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</si>
  <si>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</si>
  <si>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</si>
  <si>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</si>
  <si>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</si>
  <si>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</si>
  <si>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</si>
  <si>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</si>
  <si>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</si>
  <si>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</si>
  <si>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</si>
  <si>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</si>
  <si>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</si>
  <si>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</si>
  <si>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</si>
  <si>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</si>
  <si>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</si>
  <si>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</si>
  <si>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</si>
  <si>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</si>
  <si>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</si>
  <si>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</si>
  <si>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</si>
  <si>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</si>
  <si>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</si>
  <si>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</si>
  <si>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</si>
  <si>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</si>
  <si>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</si>
  <si>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</si>
  <si>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</si>
  <si>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</si>
  <si>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</si>
  <si>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</si>
  <si>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</si>
  <si>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</si>
  <si>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</si>
  <si>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</si>
  <si>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</si>
  <si>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</si>
  <si>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</si>
  <si>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</si>
  <si>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</si>
  <si>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</si>
  <si>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</si>
  <si>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</si>
  <si>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</si>
  <si>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</si>
  <si>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</si>
  <si>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</si>
  <si>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</si>
  <si>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</si>
  <si>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</si>
  <si>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</si>
  <si>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</si>
  <si>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</si>
  <si>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</si>
  <si>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</si>
  <si>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</si>
  <si>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</si>
  <si>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</si>
  <si>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</si>
  <si>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</si>
  <si>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</si>
  <si>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</si>
  <si>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</si>
  <si>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</si>
  <si>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</si>
  <si>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</si>
  <si>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</si>
  <si>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</si>
  <si>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</si>
  <si>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</si>
  <si>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</si>
  <si>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</si>
  <si>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</si>
  <si>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</si>
  <si>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</si>
  <si>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</si>
  <si>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</si>
  <si>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</si>
  <si>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</si>
  <si>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</si>
  <si>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</si>
  <si>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</si>
  <si>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</si>
  <si>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</si>
  <si>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</si>
  <si>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</si>
  <si>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</si>
  <si>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</si>
  <si>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</si>
  <si>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</si>
  <si>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</si>
  <si>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</si>
  <si>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</si>
  <si>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</si>
  <si>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</si>
  <si>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</si>
  <si>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</si>
  <si>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</si>
  <si>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</si>
  <si>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</si>
  <si>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</si>
  <si>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</si>
  <si>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</si>
  <si>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</si>
  <si>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</si>
  <si>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</si>
  <si>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</si>
  <si>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</si>
  <si>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</si>
  <si>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</si>
  <si>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</si>
  <si>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</si>
  <si>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</si>
  <si>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</si>
  <si>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</si>
  <si>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</si>
  <si>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</si>
  <si>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</si>
  <si>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</si>
  <si>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</si>
  <si>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</si>
  <si>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</si>
  <si>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</si>
  <si>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</si>
  <si>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</si>
  <si>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</si>
  <si>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</si>
  <si>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</si>
  <si>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</si>
  <si>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</si>
  <si>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</si>
  <si>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</si>
  <si>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</si>
  <si>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</si>
  <si>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</si>
  <si>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</si>
  <si>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</si>
  <si>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</si>
  <si>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</si>
  <si>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</si>
  <si>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</si>
  <si>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</si>
  <si>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</si>
  <si>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</si>
  <si>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</si>
  <si>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</si>
  <si>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</si>
  <si>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</si>
  <si>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</si>
  <si>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</si>
  <si>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</si>
  <si>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</si>
  <si>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</si>
  <si>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</si>
  <si>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</si>
  <si>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</si>
  <si>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</si>
  <si>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</si>
  <si>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</si>
  <si>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</si>
  <si>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</si>
  <si>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</si>
  <si>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</si>
  <si>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</si>
  <si>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</si>
  <si>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</si>
  <si>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</si>
  <si>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</si>
  <si>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</si>
  <si>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</si>
  <si>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</si>
  <si>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</si>
  <si>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</si>
  <si>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</si>
  <si>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</si>
  <si>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</si>
  <si>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</si>
  <si>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</si>
  <si>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</si>
  <si>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</si>
  <si>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</si>
  <si>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</si>
  <si>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</si>
  <si>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</si>
  <si>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</si>
  <si>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</si>
  <si>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</si>
  <si>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</si>
  <si>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</si>
  <si>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</si>
  <si>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</si>
  <si>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</si>
  <si>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</si>
  <si>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</si>
  <si>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</si>
  <si>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</si>
  <si>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</si>
  <si>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</si>
  <si>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</si>
  <si>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</si>
  <si>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</si>
  <si>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</si>
  <si>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</si>
  <si>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</si>
  <si>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</si>
  <si>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</si>
  <si>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</si>
  <si>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</si>
  <si>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</si>
  <si>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</si>
  <si>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</si>
  <si>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</si>
  <si>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</si>
  <si>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</si>
  <si>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</si>
  <si>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</si>
  <si>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</si>
  <si>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</si>
  <si>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</si>
  <si>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</si>
  <si>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</si>
  <si>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</si>
  <si>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</si>
  <si>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</si>
  <si>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</si>
  <si>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</si>
  <si>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</si>
  <si>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</si>
  <si>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</si>
  <si>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</si>
  <si>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</si>
  <si>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</si>
  <si>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</si>
  <si>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</si>
  <si>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</si>
  <si>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</si>
  <si>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</si>
  <si>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</si>
  <si>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</si>
  <si>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</si>
  <si>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</si>
  <si>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</si>
  <si>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</si>
  <si>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</si>
  <si>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</si>
  <si>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</si>
  <si>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</si>
  <si>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</si>
  <si>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</si>
  <si>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</si>
  <si>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</si>
  <si>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</si>
  <si>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</si>
  <si>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</si>
  <si>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</si>
  <si>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</si>
  <si>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</si>
  <si>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</si>
  <si>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</si>
  <si>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</si>
  <si>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</si>
  <si>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</si>
  <si>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</si>
  <si>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</si>
  <si>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</si>
  <si>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</si>
  <si>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</si>
  <si>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</si>
  <si>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</si>
  <si>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</si>
  <si>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</si>
  <si>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</si>
  <si>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</si>
  <si>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</si>
  <si>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</si>
  <si>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</si>
  <si>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</si>
  <si>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</si>
  <si>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</si>
  <si>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</si>
  <si>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</si>
  <si>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</si>
  <si>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</si>
  <si>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</si>
  <si>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</si>
  <si>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</si>
  <si>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</si>
  <si>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</si>
  <si>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</si>
  <si>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</si>
  <si>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</si>
  <si>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</si>
  <si>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</si>
  <si>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</si>
  <si>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</si>
  <si>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</si>
  <si>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</si>
  <si>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</si>
  <si>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</si>
  <si>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</si>
  <si>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</si>
  <si>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</si>
  <si>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</si>
  <si>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</si>
  <si>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</si>
  <si>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</si>
  <si>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</si>
  <si>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</si>
  <si>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</si>
  <si>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</si>
  <si>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</si>
  <si>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</si>
  <si>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</si>
  <si>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</si>
  <si>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</si>
  <si>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</si>
  <si>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</si>
  <si>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</si>
  <si>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</si>
  <si>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</si>
  <si>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</si>
  <si>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</si>
  <si>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</si>
  <si>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</si>
  <si>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</si>
  <si>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</si>
  <si>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</si>
  <si>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</si>
  <si>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</si>
  <si>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</si>
  <si>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</si>
  <si>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</si>
  <si>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</si>
  <si>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</si>
  <si>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</si>
  <si>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</si>
  <si>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</si>
  <si>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</si>
  <si>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</si>
  <si>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</si>
  <si>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</si>
  <si>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</si>
  <si>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</si>
  <si>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</si>
  <si>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</si>
  <si>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</si>
  <si>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</si>
  <si>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</si>
  <si>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</si>
  <si>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</si>
  <si>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</si>
  <si>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</si>
  <si>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</si>
  <si>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</si>
  <si>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</si>
  <si>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</si>
  <si>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</si>
  <si>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</si>
  <si>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</si>
  <si>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</si>
  <si>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</si>
  <si>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</si>
  <si>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</si>
  <si>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</si>
  <si>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</si>
  <si>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</si>
  <si>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</si>
  <si>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</si>
  <si>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</si>
  <si>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</si>
  <si>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</si>
  <si>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</si>
  <si>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</si>
  <si>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</si>
  <si>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</si>
  <si>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</si>
  <si>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</si>
  <si>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</si>
  <si>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</si>
  <si>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</si>
  <si>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</si>
  <si>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</si>
  <si>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</si>
  <si>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</si>
  <si>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</si>
  <si>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</si>
  <si>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</si>
  <si>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</si>
  <si>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</si>
  <si>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</si>
  <si>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</si>
  <si>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</si>
  <si>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</si>
  <si>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</si>
  <si>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</si>
  <si>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</si>
  <si>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</si>
  <si>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</si>
  <si>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</si>
  <si>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</si>
  <si>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</si>
  <si>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</si>
  <si>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</si>
  <si>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</si>
  <si>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</si>
  <si>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</si>
  <si>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</si>
  <si>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</si>
  <si>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</si>
  <si>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</si>
  <si>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</si>
  <si>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</si>
  <si>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</si>
  <si>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</si>
  <si>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</si>
  <si>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</si>
  <si>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</si>
  <si>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</si>
  <si>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</si>
  <si>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</si>
  <si>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</si>
  <si>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</si>
  <si>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</si>
  <si>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</si>
  <si>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</si>
  <si>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</si>
  <si>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</si>
  <si>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</si>
  <si>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</si>
  <si>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</si>
  <si>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</si>
  <si>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</si>
  <si>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</si>
  <si>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</si>
  <si>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</si>
  <si>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</si>
  <si>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</si>
  <si>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</si>
  <si>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</si>
  <si>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</si>
  <si>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</si>
  <si>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</si>
  <si>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</si>
  <si>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</si>
  <si>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</si>
  <si>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</si>
  <si>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</si>
  <si>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</si>
  <si>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</si>
  <si>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</si>
  <si>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</si>
  <si>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</si>
  <si>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</si>
  <si>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</si>
  <si>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</si>
  <si>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</si>
  <si>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</si>
  <si>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</si>
  <si>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</si>
  <si>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</si>
  <si>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</si>
  <si>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</si>
  <si>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</si>
  <si>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</si>
  <si>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</si>
  <si>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</si>
  <si>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</si>
  <si>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</si>
  <si>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</si>
  <si>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</si>
  <si>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</si>
  <si>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</si>
  <si>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</si>
  <si>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</si>
  <si>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</si>
  <si>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</si>
  <si>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</si>
  <si>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</si>
  <si>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</si>
  <si>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</si>
  <si>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</si>
  <si>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</si>
  <si>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</si>
  <si>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</si>
  <si>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</si>
  <si>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</si>
  <si>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</si>
  <si>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</si>
  <si>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</si>
  <si>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</si>
  <si>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</si>
  <si>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</si>
  <si>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</si>
  <si>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</si>
  <si>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</si>
  <si>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</si>
  <si>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</si>
  <si>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</si>
  <si>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</si>
  <si>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</si>
  <si>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</si>
  <si>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</si>
  <si>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</si>
  <si>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</si>
  <si>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</si>
  <si>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</si>
  <si>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</si>
  <si>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</si>
  <si>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</si>
  <si>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</si>
  <si>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</si>
  <si>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</si>
  <si>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</si>
  <si>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</si>
  <si>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</si>
  <si>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</si>
  <si>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</si>
  <si>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</si>
  <si>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</si>
  <si>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</si>
  <si>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</si>
  <si>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</si>
  <si>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</si>
  <si>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</si>
  <si>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</si>
  <si>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</si>
  <si>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</si>
  <si>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</si>
  <si>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</si>
  <si>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</si>
  <si>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</si>
  <si>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</si>
  <si>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</si>
  <si>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</si>
  <si>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</si>
  <si>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</si>
  <si>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</si>
  <si>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</si>
  <si>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</si>
  <si>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</si>
  <si>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</si>
  <si>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</si>
  <si>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</si>
  <si>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</si>
  <si>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</si>
  <si>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</si>
  <si>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</si>
  <si>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</si>
  <si>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</si>
  <si>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</si>
  <si>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</si>
  <si>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</si>
  <si>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</si>
  <si>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</si>
  <si>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</si>
  <si>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</si>
  <si>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</si>
  <si>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</si>
  <si>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</si>
  <si>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</si>
  <si>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</si>
  <si>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</si>
  <si>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</si>
  <si>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</si>
  <si>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</si>
  <si>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</si>
  <si>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</si>
  <si>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</si>
  <si>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</si>
  <si>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</si>
  <si>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</si>
  <si>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</si>
  <si>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</si>
  <si>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</si>
  <si>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</si>
  <si>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</si>
  <si>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</si>
  <si>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</si>
  <si>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</si>
  <si>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</si>
  <si>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</si>
  <si>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</si>
  <si>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</si>
  <si>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</si>
  <si>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</si>
  <si>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</si>
  <si>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</si>
  <si>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</si>
  <si>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</si>
  <si>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</si>
  <si>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</si>
  <si>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</si>
  <si>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</si>
  <si>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</si>
  <si>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</si>
  <si>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</si>
  <si>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</si>
  <si>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</si>
  <si>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</si>
  <si>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</si>
  <si>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</si>
  <si>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</si>
  <si>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</si>
  <si>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</si>
  <si>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</si>
  <si>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</si>
  <si>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</si>
  <si>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</si>
  <si>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</si>
  <si>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</si>
  <si>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</si>
  <si>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</si>
  <si>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</si>
  <si>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</si>
  <si>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</si>
  <si>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</si>
  <si>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</si>
  <si>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</si>
  <si>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</si>
  <si>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</si>
  <si>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</si>
  <si>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</si>
  <si>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</si>
  <si>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</si>
  <si>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</si>
  <si>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</si>
  <si>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</si>
  <si>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</si>
  <si>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</si>
  <si>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</si>
  <si>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</si>
  <si>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</si>
  <si>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</si>
  <si>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</si>
  <si>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</si>
  <si>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</si>
  <si>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</si>
  <si>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</si>
  <si>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</si>
  <si>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</si>
  <si>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</si>
  <si>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</si>
  <si>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</si>
  <si>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</si>
  <si>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</si>
  <si>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</si>
  <si>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</si>
  <si>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</si>
  <si>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</si>
  <si>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</si>
  <si>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</si>
  <si>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</si>
  <si>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</si>
  <si>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</si>
  <si>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</si>
  <si>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</si>
  <si>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</si>
  <si>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</si>
  <si>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</si>
  <si>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</si>
  <si>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</si>
  <si>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</si>
  <si>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</si>
  <si>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</si>
  <si>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</si>
  <si>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</si>
  <si>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</si>
  <si>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</si>
  <si>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</si>
  <si>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</si>
  <si>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</si>
  <si>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</si>
  <si>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</si>
  <si>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</si>
  <si>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</si>
  <si>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</si>
  <si>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</si>
  <si>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</si>
  <si>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</si>
  <si>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</si>
  <si>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</si>
  <si>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</si>
  <si>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</si>
  <si>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</si>
  <si>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</si>
  <si>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</si>
  <si>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</si>
  <si>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</si>
  <si>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</si>
  <si>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</si>
  <si>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</si>
  <si>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</si>
  <si>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</si>
  <si>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</si>
  <si>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</si>
  <si>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</si>
  <si>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</si>
  <si>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</si>
  <si>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</si>
  <si>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</si>
  <si>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</si>
  <si>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</si>
  <si>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</si>
  <si>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</si>
  <si>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</si>
  <si>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</si>
  <si>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</si>
  <si>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</si>
  <si>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</si>
  <si>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</si>
  <si>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</si>
  <si>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</si>
  <si>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</si>
  <si>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</si>
  <si>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</si>
  <si>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</si>
  <si>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</si>
  <si>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</si>
  <si>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</si>
  <si>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</si>
  <si>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</si>
  <si>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</si>
  <si>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</si>
  <si>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</si>
  <si>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</si>
  <si>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</si>
  <si>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</si>
  <si>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</si>
  <si>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</si>
  <si>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</si>
  <si>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</si>
  <si>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</si>
  <si>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</si>
  <si>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</si>
  <si>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</si>
  <si>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</si>
  <si>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</si>
  <si>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</si>
  <si>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</si>
  <si>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</si>
  <si>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</si>
  <si>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</si>
  <si>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</si>
  <si>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</si>
  <si>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</si>
  <si>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</si>
  <si>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</si>
  <si>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</si>
  <si>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</si>
  <si>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</si>
  <si>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</si>
  <si>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</si>
  <si>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</si>
  <si>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</si>
  <si>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</si>
  <si>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</si>
  <si>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</si>
  <si>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</si>
  <si>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</si>
  <si>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</si>
  <si>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</si>
  <si>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</si>
  <si>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</si>
  <si>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</si>
  <si>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</si>
  <si>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</si>
  <si>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</si>
  <si>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</si>
  <si>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</si>
  <si>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</si>
  <si>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</si>
  <si>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</si>
  <si>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</si>
  <si>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</si>
  <si>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</si>
  <si>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</si>
  <si>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</si>
  <si>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</si>
  <si>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</si>
  <si>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</si>
  <si>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</si>
  <si>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</si>
  <si>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</si>
  <si>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</si>
  <si>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</si>
  <si>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</si>
  <si>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</si>
  <si>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</si>
  <si>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</si>
  <si>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</si>
  <si>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</si>
  <si>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</si>
  <si>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</si>
  <si>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</si>
  <si>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</si>
  <si>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</si>
  <si>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</si>
  <si>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</si>
  <si>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</si>
  <si>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</si>
  <si>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</si>
  <si>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</si>
  <si>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</si>
  <si>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</si>
  <si>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</si>
  <si>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</si>
  <si>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</si>
  <si>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</si>
  <si>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</si>
  <si>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</si>
  <si>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</si>
  <si>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</si>
  <si>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</si>
  <si>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</si>
  <si>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</si>
  <si>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</si>
  <si>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</si>
  <si>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</si>
  <si>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</si>
  <si>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</si>
  <si>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</si>
  <si>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</si>
  <si>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</si>
  <si>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</si>
  <si>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</si>
  <si>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</si>
  <si>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</si>
  <si>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</si>
  <si>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</si>
  <si>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</si>
  <si>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</si>
  <si>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</si>
  <si>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</si>
  <si>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</si>
  <si>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</si>
  <si>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</si>
  <si>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</si>
  <si>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</si>
  <si>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</si>
  <si>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</si>
  <si>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</si>
  <si>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</si>
  <si>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</si>
  <si>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</si>
  <si>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</si>
  <si>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</si>
  <si>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</si>
  <si>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</si>
  <si>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</si>
  <si>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</si>
  <si>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</si>
  <si>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</si>
  <si>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</si>
  <si>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</si>
  <si>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</si>
  <si>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</si>
  <si>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</si>
  <si>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</si>
  <si>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</si>
  <si>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</si>
  <si>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</si>
  <si>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</si>
  <si>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</si>
  <si>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</si>
  <si>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</si>
  <si>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</si>
  <si>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</si>
  <si>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</si>
  <si>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</si>
  <si>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</si>
  <si>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</si>
  <si>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</si>
  <si>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</si>
  <si>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</si>
  <si>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</si>
  <si>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</si>
  <si>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</si>
  <si>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</si>
  <si>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</si>
  <si>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</si>
  <si>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</si>
  <si>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</si>
  <si>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</si>
  <si>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</si>
  <si>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</si>
  <si>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</si>
  <si>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</si>
  <si>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</si>
  <si>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</si>
  <si>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</si>
  <si>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</si>
  <si>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</si>
  <si>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</si>
  <si>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</si>
  <si>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</si>
  <si>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</si>
  <si>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</si>
  <si>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</si>
  <si>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</si>
  <si>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</si>
  <si>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</si>
  <si>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</si>
  <si>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</si>
  <si>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</si>
  <si>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</si>
  <si>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</si>
  <si>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</si>
  <si>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</si>
  <si>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</si>
  <si>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</si>
  <si>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</si>
  <si>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</si>
  <si>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</si>
  <si>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</si>
  <si>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</si>
  <si>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</si>
  <si>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</si>
  <si>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</si>
  <si>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</si>
  <si>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</si>
  <si>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</si>
  <si>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</si>
  <si>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</si>
  <si>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</si>
  <si>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</si>
  <si>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</si>
  <si>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</si>
  <si>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</si>
  <si>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</si>
  <si>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</si>
  <si>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</si>
  <si>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</si>
  <si>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</si>
  <si>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</si>
  <si>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</si>
  <si>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</si>
  <si>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</si>
  <si>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</si>
  <si>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</si>
  <si>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</si>
  <si>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</si>
  <si>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</si>
  <si>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</si>
  <si>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</si>
  <si>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</si>
  <si>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</si>
  <si>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</si>
  <si>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</si>
  <si>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</si>
  <si>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</si>
  <si>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</si>
  <si>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</si>
  <si>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</si>
  <si>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</si>
  <si>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</si>
  <si>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</si>
  <si>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</si>
  <si>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</si>
  <si>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</si>
  <si>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</si>
  <si>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</si>
  <si>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</si>
  <si>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</si>
  <si>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</si>
  <si>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</si>
  <si>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</si>
  <si>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</si>
  <si>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</si>
  <si>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</si>
  <si>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</si>
  <si>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</si>
  <si>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</si>
  <si>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</si>
  <si>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</si>
  <si>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</si>
  <si>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</si>
  <si>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</si>
  <si>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</si>
  <si>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</si>
  <si>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</si>
  <si>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</si>
  <si>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</si>
  <si>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</si>
  <si>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</si>
  <si>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</si>
  <si>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</si>
  <si>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</si>
  <si>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</si>
  <si>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</si>
  <si>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</si>
  <si>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</si>
  <si>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</si>
  <si>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</si>
  <si>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</si>
  <si>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</si>
  <si>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</si>
  <si>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</si>
  <si>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</si>
  <si>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</si>
  <si>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</si>
  <si>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</si>
  <si>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</si>
  <si>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</si>
  <si>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</si>
  <si>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</si>
  <si>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</si>
  <si>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</si>
  <si>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</si>
  <si>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</si>
  <si>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</si>
  <si>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</si>
  <si>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</si>
  <si>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</si>
  <si>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</si>
  <si>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</si>
  <si>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</si>
  <si>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</si>
  <si>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</si>
  <si>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</si>
  <si>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</si>
  <si>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</si>
  <si>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</si>
  <si>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</si>
  <si>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</si>
  <si>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</si>
  <si>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</si>
  <si>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</si>
  <si>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</si>
  <si>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</si>
  <si>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</si>
  <si>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</si>
  <si>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</si>
  <si>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</si>
  <si>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</si>
  <si>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</si>
  <si>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</si>
  <si>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</si>
  <si>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</si>
  <si>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</si>
  <si>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</si>
  <si>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</si>
  <si>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</si>
  <si>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</si>
  <si>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</si>
  <si>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</si>
  <si>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</si>
  <si>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</si>
  <si>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</si>
  <si>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</si>
  <si>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</si>
  <si>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</si>
  <si>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</si>
  <si>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</si>
  <si>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</si>
  <si>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</si>
  <si>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</si>
  <si>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</si>
  <si>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</si>
  <si>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</si>
  <si>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</si>
  <si>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</si>
  <si>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</si>
  <si>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</si>
  <si>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</si>
  <si>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</si>
  <si>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</si>
  <si>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</si>
  <si>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</si>
  <si>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</si>
  <si>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</si>
  <si>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</si>
  <si>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</si>
  <si>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</si>
  <si>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</si>
  <si>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</si>
  <si>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</si>
  <si>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</si>
  <si>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</si>
  <si>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</si>
  <si>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</si>
  <si>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</si>
  <si>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</si>
  <si>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</si>
  <si>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</si>
  <si>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</si>
  <si>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</si>
  <si>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</si>
  <si>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</si>
  <si>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</si>
  <si>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</si>
  <si>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</si>
  <si>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</si>
  <si>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</si>
  <si>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</si>
  <si>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</si>
  <si>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</si>
  <si>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</si>
  <si>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</si>
  <si>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</si>
  <si>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</si>
  <si>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</si>
  <si>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</si>
  <si>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</si>
  <si>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</si>
  <si>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</si>
  <si>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</si>
  <si>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</si>
  <si>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</si>
  <si>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</si>
  <si>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</si>
  <si>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</si>
  <si>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</si>
  <si>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</si>
  <si>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</si>
  <si>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</si>
  <si>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</si>
  <si>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</si>
  <si>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</si>
  <si>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</si>
  <si>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</si>
  <si>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</si>
  <si>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</si>
  <si>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</si>
  <si>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</si>
  <si>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</si>
  <si>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</si>
  <si>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</si>
  <si>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</si>
  <si>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</si>
  <si>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</si>
  <si>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</si>
  <si>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</si>
  <si>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</si>
  <si>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</si>
  <si>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</si>
  <si>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</si>
  <si>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</si>
  <si>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</si>
  <si>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</si>
  <si>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</si>
  <si>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</si>
  <si>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</si>
  <si>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</si>
  <si>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</si>
  <si>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</si>
  <si>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</si>
  <si>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</si>
  <si>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</si>
  <si>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</si>
  <si>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</si>
  <si>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</si>
  <si>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</si>
  <si>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</si>
  <si>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</si>
  <si>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</si>
  <si>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</si>
  <si>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</si>
  <si>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</si>
  <si>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</si>
  <si>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</si>
  <si>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</si>
  <si>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</si>
  <si>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</si>
  <si>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</si>
  <si>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</si>
  <si>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</si>
  <si>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</si>
  <si>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</si>
  <si>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</si>
  <si>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</si>
  <si>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</si>
  <si>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</si>
  <si>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</si>
  <si>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</si>
  <si>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</si>
  <si>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</si>
  <si>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</si>
  <si>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</si>
  <si>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</si>
  <si>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</si>
  <si>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</si>
  <si>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</si>
  <si>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</si>
  <si>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</si>
  <si>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</si>
  <si>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</si>
  <si>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</si>
  <si>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</si>
  <si>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</si>
  <si>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</si>
  <si>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</si>
  <si>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</si>
  <si>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</si>
  <si>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</si>
  <si>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</si>
  <si>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</si>
  <si>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</si>
  <si>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</si>
  <si>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</si>
  <si>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</si>
  <si>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</si>
  <si>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</si>
  <si>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</si>
  <si>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</si>
  <si>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</si>
  <si>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</si>
  <si>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</si>
  <si>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</si>
  <si>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</si>
  <si>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</si>
  <si>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</si>
  <si>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</si>
  <si>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</si>
  <si>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</si>
  <si>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</si>
  <si>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</si>
  <si>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</si>
  <si>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</si>
  <si>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</si>
  <si>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</si>
  <si>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</si>
  <si>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</si>
  <si>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</si>
  <si>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</si>
  <si>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</si>
  <si>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</si>
  <si>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</si>
  <si>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</si>
  <si>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</si>
  <si>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</si>
  <si>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</si>
  <si>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</si>
  <si>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</si>
  <si>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</si>
  <si>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</si>
  <si>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</si>
  <si>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</si>
  <si>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</si>
  <si>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</si>
  <si>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</si>
  <si>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</si>
  <si>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</si>
  <si>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</si>
  <si>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</si>
  <si>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</si>
  <si>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</si>
  <si>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</si>
  <si>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</si>
  <si>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</si>
  <si>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</si>
  <si>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</si>
  <si>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</si>
  <si>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</si>
  <si>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</si>
  <si>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</si>
  <si>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</si>
  <si>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</si>
  <si>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</si>
  <si>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</si>
  <si>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</si>
  <si>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</si>
  <si>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</si>
  <si>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</si>
  <si>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</si>
  <si>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</si>
  <si>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</si>
  <si>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</si>
  <si>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</si>
  <si>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</si>
  <si>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</si>
  <si>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</si>
  <si>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</si>
  <si>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</si>
  <si>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</si>
  <si>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</si>
  <si>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</si>
  <si>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</si>
  <si>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</si>
  <si>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</si>
  <si>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</si>
  <si>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</si>
  <si>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</si>
  <si>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</si>
  <si>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</si>
  <si>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</si>
  <si>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</si>
  <si>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</si>
  <si>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</si>
  <si>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</si>
  <si>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</si>
  <si>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</si>
  <si>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</si>
  <si>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</si>
  <si>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</si>
  <si>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</si>
  <si>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</si>
  <si>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</si>
  <si>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</si>
  <si>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</si>
  <si>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</si>
  <si>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</si>
  <si>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</si>
  <si>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</si>
  <si>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</si>
  <si>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</si>
  <si>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</si>
  <si>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</si>
  <si>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</si>
  <si>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</si>
  <si>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</si>
  <si>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</si>
  <si>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</si>
  <si>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</si>
  <si>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</si>
  <si>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</si>
  <si>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</si>
  <si>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</si>
  <si>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</si>
  <si>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</si>
  <si>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</si>
  <si>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</si>
  <si>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</si>
  <si>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</si>
  <si>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</si>
  <si>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</si>
  <si>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</si>
  <si>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</si>
  <si>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</si>
  <si>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</si>
  <si>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</si>
  <si>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</si>
  <si>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</si>
  <si>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</si>
  <si>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</si>
  <si>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</si>
  <si>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</si>
  <si>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</si>
  <si>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</si>
  <si>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</si>
  <si>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</si>
  <si>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</si>
  <si>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</si>
  <si>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</si>
  <si>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</si>
  <si>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</si>
  <si>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</si>
  <si>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</si>
  <si>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</si>
  <si>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</si>
  <si>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</si>
  <si>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</si>
  <si>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</si>
  <si>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</si>
  <si>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</si>
  <si>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</si>
  <si>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</si>
  <si>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</si>
  <si>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</si>
  <si>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</si>
  <si>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</si>
  <si>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</si>
  <si>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</si>
  <si>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</si>
  <si>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</si>
  <si>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</si>
  <si>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</si>
  <si>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</si>
  <si>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</si>
  <si>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</si>
  <si>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</si>
  <si>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</si>
  <si>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</si>
  <si>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</si>
  <si>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</si>
  <si>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</si>
  <si>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</si>
  <si>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</si>
  <si>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</si>
  <si>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</si>
  <si>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</si>
  <si>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</si>
  <si>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</si>
  <si>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</si>
  <si>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</si>
  <si>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</si>
  <si>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</si>
  <si>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</si>
  <si>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</si>
  <si>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</si>
  <si>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</si>
  <si>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</si>
  <si>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</si>
  <si>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</si>
  <si>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</si>
  <si>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</si>
  <si>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</si>
  <si>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</si>
  <si>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</si>
  <si>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</si>
  <si>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</si>
  <si>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</si>
  <si>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</si>
  <si>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</si>
  <si>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</si>
  <si>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</si>
  <si>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</si>
  <si>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</si>
  <si>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</si>
  <si>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</si>
  <si>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</si>
  <si>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</si>
  <si>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</si>
  <si>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</si>
  <si>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</si>
  <si>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</si>
  <si>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</si>
  <si>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</si>
  <si>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</si>
  <si>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</si>
  <si>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</si>
  <si>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</si>
  <si>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</si>
  <si>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</si>
  <si>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</si>
  <si>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</si>
  <si>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</si>
  <si>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</si>
  <si>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</si>
  <si>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</si>
  <si>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</si>
  <si>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</si>
  <si>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</si>
  <si>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</si>
  <si>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</si>
  <si>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</si>
  <si>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</si>
  <si>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</si>
  <si>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</si>
  <si>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</si>
  <si>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</si>
  <si>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</si>
  <si>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</si>
  <si>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</si>
  <si>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</si>
  <si>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</si>
  <si>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</si>
  <si>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</si>
  <si>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</si>
  <si>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</si>
  <si>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</si>
  <si>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</si>
  <si>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</si>
  <si>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</si>
  <si>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</si>
  <si>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</si>
  <si>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</si>
  <si>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</si>
  <si>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</si>
  <si>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</si>
  <si>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</si>
  <si>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</si>
  <si>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</si>
  <si>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</si>
  <si>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</si>
  <si>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</si>
  <si>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</si>
  <si>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</si>
  <si>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</si>
  <si>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</si>
  <si>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</si>
  <si>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</si>
  <si>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</si>
  <si>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</si>
  <si>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</si>
  <si>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</si>
  <si>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</si>
  <si>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</si>
  <si>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</si>
  <si>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</si>
  <si>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</si>
  <si>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</si>
  <si>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</si>
  <si>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</si>
  <si>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</si>
  <si>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</si>
  <si>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</si>
  <si>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</si>
  <si>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</si>
  <si>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</si>
  <si>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</si>
  <si>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</si>
  <si>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</si>
  <si>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</si>
  <si>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</si>
  <si>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</si>
  <si>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</si>
  <si>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</si>
  <si>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</si>
  <si>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</si>
  <si>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</si>
  <si>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</si>
  <si>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</si>
  <si>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</si>
  <si>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</si>
  <si>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</si>
  <si>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</si>
  <si>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</si>
  <si>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</si>
  <si>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</si>
  <si>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</si>
  <si>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</si>
  <si>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</si>
  <si>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</si>
  <si>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</si>
  <si>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</si>
  <si>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</si>
  <si>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</si>
  <si>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</si>
  <si>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</si>
  <si>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</si>
  <si>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</si>
  <si>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</si>
  <si>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</si>
  <si>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</si>
  <si>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</si>
  <si>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</si>
  <si>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</si>
  <si>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</si>
  <si>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</si>
  <si>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</si>
  <si>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</si>
  <si>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</si>
  <si>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</si>
  <si>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</si>
  <si>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</si>
  <si>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</si>
  <si>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</si>
  <si>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</si>
  <si>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</si>
  <si>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</si>
  <si>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</si>
  <si>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</si>
  <si>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</si>
  <si>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</si>
  <si>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</si>
  <si>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</si>
  <si>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</si>
  <si>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</si>
  <si>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</si>
  <si>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</si>
  <si>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</si>
  <si>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</si>
  <si>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</si>
  <si>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</si>
  <si>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</si>
  <si>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</si>
  <si>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</si>
  <si>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</si>
  <si>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</si>
  <si>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</si>
  <si>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</si>
  <si>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</si>
  <si>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</si>
  <si>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</si>
  <si>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</si>
  <si>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</si>
  <si>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</si>
  <si>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</si>
  <si>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</si>
  <si>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</si>
  <si>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</si>
  <si>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</si>
  <si>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</si>
  <si>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</si>
  <si>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</si>
  <si>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</si>
  <si>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</si>
  <si>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</si>
  <si>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</si>
  <si>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</si>
  <si>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</si>
  <si>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</si>
  <si>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</si>
  <si>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</si>
  <si>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</si>
  <si>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</si>
  <si>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</si>
  <si>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</si>
  <si>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</si>
  <si>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</si>
  <si>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</si>
  <si>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</si>
  <si>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</si>
  <si>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</si>
  <si>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</si>
  <si>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</si>
  <si>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</si>
  <si>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</si>
  <si>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</si>
  <si>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</si>
  <si>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</si>
  <si>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</si>
  <si>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</si>
  <si>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</si>
  <si>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</si>
  <si>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</si>
  <si>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</si>
  <si>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</si>
  <si>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</si>
  <si>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</si>
  <si>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</si>
  <si>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</si>
  <si>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</si>
  <si>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</si>
  <si>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</si>
  <si>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</si>
  <si>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</si>
  <si>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</si>
  <si>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</si>
  <si>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</si>
  <si>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</si>
  <si>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</si>
  <si>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</si>
  <si>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</si>
  <si>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</si>
  <si>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</si>
  <si>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</si>
  <si>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</si>
  <si>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</si>
  <si>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</si>
  <si>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</si>
  <si>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</si>
  <si>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</si>
  <si>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</si>
  <si>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</si>
  <si>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</si>
  <si>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</si>
  <si>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</si>
  <si>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</si>
  <si>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</si>
  <si>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</si>
  <si>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</si>
  <si>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</si>
  <si>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</si>
  <si>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</si>
  <si>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</si>
  <si>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</si>
  <si>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</si>
  <si>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</si>
  <si>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</si>
  <si>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</si>
  <si>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</si>
  <si>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</si>
  <si>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</si>
  <si>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</si>
  <si>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</si>
  <si>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</si>
  <si>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</si>
  <si>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</si>
  <si>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</si>
  <si>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</si>
  <si>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</si>
  <si>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</si>
  <si>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</si>
  <si>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</si>
  <si>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</si>
  <si>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</si>
  <si>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</si>
  <si>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</si>
  <si>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</si>
  <si>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</si>
  <si>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</si>
  <si>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</si>
  <si>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</si>
  <si>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</si>
  <si>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</si>
  <si>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</si>
  <si>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</si>
  <si>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</si>
  <si>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</si>
  <si>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</si>
  <si>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</si>
  <si>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</si>
  <si>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</si>
  <si>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</si>
  <si>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</si>
  <si>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</si>
  <si>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</si>
  <si>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</si>
  <si>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</si>
  <si>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</si>
  <si>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</si>
  <si>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</si>
  <si>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</si>
  <si>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</si>
  <si>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</si>
  <si>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</si>
  <si>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</si>
  <si>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</si>
  <si>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</si>
  <si>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</si>
  <si>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</si>
  <si>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</si>
  <si>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</si>
  <si>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</si>
  <si>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</si>
  <si>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</si>
  <si>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</si>
  <si>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</si>
  <si>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</si>
  <si>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</si>
  <si>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</si>
  <si>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</si>
  <si>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</si>
  <si>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</si>
  <si>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</si>
  <si>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</si>
  <si>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</si>
  <si>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</si>
  <si>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</si>
  <si>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</si>
  <si>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</si>
  <si>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</si>
  <si>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</si>
  <si>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</si>
  <si>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</si>
  <si>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</si>
  <si>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</si>
  <si>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</si>
  <si>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</si>
  <si>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</si>
  <si>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</si>
  <si>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</si>
  <si>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</si>
  <si>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</si>
  <si>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</si>
  <si>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</si>
  <si>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</si>
  <si>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</si>
  <si>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</si>
  <si>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</si>
  <si>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</si>
  <si>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</si>
  <si>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</si>
  <si>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</si>
  <si>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</si>
  <si>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</si>
  <si>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</si>
  <si>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</si>
  <si>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</si>
  <si>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</si>
  <si>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</si>
  <si>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</si>
  <si>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</si>
  <si>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</si>
  <si>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</si>
  <si>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</si>
  <si>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</si>
  <si>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</si>
  <si>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</si>
  <si>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</si>
  <si>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</si>
  <si>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</si>
  <si>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</si>
  <si>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</si>
  <si>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</si>
  <si>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</si>
  <si>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</si>
  <si>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</si>
  <si>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</si>
  <si>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</si>
  <si>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</si>
  <si>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</si>
  <si>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</si>
  <si>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</si>
  <si>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</si>
  <si>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</si>
  <si>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</si>
  <si>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</si>
  <si>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</si>
  <si>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</si>
  <si>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</si>
  <si>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</si>
  <si>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</si>
  <si>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</si>
  <si>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</si>
  <si>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</si>
  <si>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</si>
  <si>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</si>
  <si>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</si>
  <si>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</si>
  <si>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</si>
  <si>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</si>
  <si>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</si>
  <si>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</si>
  <si>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</si>
  <si>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</si>
  <si>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</si>
  <si>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</si>
  <si>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</si>
  <si>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</si>
  <si>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</si>
  <si>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</si>
  <si>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</si>
  <si>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</si>
  <si>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</si>
  <si>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</si>
  <si>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</si>
  <si>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</si>
  <si>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</si>
  <si>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</si>
  <si>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</si>
  <si>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</si>
  <si>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</si>
  <si>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</si>
  <si>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</si>
  <si>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</si>
  <si>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</si>
  <si>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</si>
  <si>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</si>
  <si>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</si>
  <si>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</si>
  <si>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</si>
  <si>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</si>
  <si>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</si>
  <si>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</si>
  <si>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</si>
  <si>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</si>
  <si>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</si>
  <si>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</si>
  <si>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</si>
  <si>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</si>
  <si>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</si>
  <si>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</si>
  <si>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</si>
  <si>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</si>
  <si>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</si>
  <si>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</si>
  <si>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</si>
  <si>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</si>
  <si>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</si>
  <si>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</si>
  <si>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</si>
  <si>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</si>
  <si>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</si>
  <si>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</si>
  <si>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</si>
  <si>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</si>
  <si>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</si>
  <si>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</si>
  <si>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</si>
  <si>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</si>
  <si>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</si>
  <si>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</si>
  <si>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</si>
  <si>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</si>
  <si>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</si>
  <si>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</si>
  <si>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</si>
  <si>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</si>
  <si>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</si>
  <si>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</si>
  <si>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</si>
  <si>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</si>
  <si>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</si>
  <si>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</si>
  <si>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</si>
  <si>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</si>
  <si>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</si>
  <si>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</si>
  <si>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</si>
  <si>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</si>
  <si>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</si>
  <si>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</si>
  <si>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</si>
  <si>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</si>
  <si>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</si>
  <si>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</si>
  <si>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</si>
  <si>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</si>
  <si>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</si>
  <si>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</si>
  <si>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</si>
  <si>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</si>
  <si>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</si>
  <si>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</si>
  <si>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</si>
  <si>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</si>
  <si>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</si>
  <si>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</si>
  <si>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</si>
  <si>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</si>
  <si>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</si>
  <si>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</si>
  <si>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</si>
  <si>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</si>
  <si>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</si>
  <si>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</si>
  <si>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</si>
  <si>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</si>
  <si>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</si>
  <si>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</si>
  <si>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</si>
  <si>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</si>
  <si>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</si>
  <si>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</si>
  <si>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</si>
  <si>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</si>
  <si>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</si>
  <si>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</si>
  <si>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</si>
  <si>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</si>
  <si>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</si>
  <si>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</si>
  <si>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</si>
  <si>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</si>
  <si>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</si>
  <si>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</si>
  <si>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</si>
  <si>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</si>
  <si>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</si>
  <si>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</si>
  <si>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</si>
  <si>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</si>
  <si>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</si>
  <si>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</si>
  <si>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</si>
  <si>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</si>
  <si>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</si>
  <si>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</si>
  <si>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</si>
  <si>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</si>
  <si>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</si>
  <si>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</si>
  <si>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</si>
  <si>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</si>
  <si>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</si>
  <si>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</si>
  <si>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</si>
  <si>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</si>
  <si>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</si>
  <si>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</si>
  <si>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</si>
  <si>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</si>
  <si>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</si>
  <si>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</si>
  <si>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</si>
  <si>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</si>
  <si>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</si>
  <si>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</si>
  <si>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</si>
  <si>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</si>
  <si>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</si>
  <si>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</si>
  <si>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</si>
  <si>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</si>
  <si>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</si>
  <si>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</si>
  <si>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</si>
  <si>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</si>
  <si>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</si>
  <si>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</si>
  <si>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</si>
  <si>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</si>
  <si>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</si>
  <si>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</si>
  <si>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</si>
  <si>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</si>
  <si>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</si>
  <si>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</si>
  <si>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</si>
  <si>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</si>
  <si>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</si>
  <si>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</si>
  <si>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</si>
  <si>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</si>
  <si>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</si>
  <si>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</si>
  <si>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</si>
  <si>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</si>
  <si>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</si>
  <si>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</si>
  <si>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</si>
  <si>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</si>
  <si>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</si>
  <si>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</si>
  <si>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</si>
  <si>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</si>
  <si>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</si>
  <si>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</si>
  <si>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</si>
  <si>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</si>
  <si>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</si>
  <si>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</si>
  <si>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</si>
  <si>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</si>
  <si>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</si>
  <si>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</si>
  <si>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</si>
  <si>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</si>
  <si>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</si>
  <si>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</si>
  <si>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</si>
  <si>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</si>
  <si>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</si>
  <si>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</si>
  <si>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</si>
  <si>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</si>
  <si>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</si>
  <si>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</si>
  <si>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</si>
  <si>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</si>
  <si>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</si>
  <si>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</si>
  <si>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</si>
  <si>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</si>
  <si>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</si>
  <si>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</si>
  <si>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</si>
  <si>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</si>
  <si>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</si>
  <si>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</si>
  <si>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</si>
  <si>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</si>
  <si>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</si>
  <si>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</si>
  <si>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</si>
  <si>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</si>
  <si>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</si>
  <si>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</si>
  <si>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</si>
  <si>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</si>
  <si>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</si>
  <si>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</si>
  <si>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</si>
  <si>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</si>
  <si>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</si>
  <si>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</si>
  <si>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</si>
  <si>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</si>
  <si>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</si>
  <si>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</si>
  <si>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</si>
  <si>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</si>
  <si>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</si>
  <si>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</si>
  <si>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</si>
  <si>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</si>
  <si>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</si>
  <si>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</si>
  <si>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</si>
  <si>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</si>
  <si>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</si>
  <si>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</si>
  <si>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</si>
  <si>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</si>
  <si>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</si>
  <si>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</si>
  <si>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</si>
  <si>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</si>
  <si>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</si>
  <si>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</si>
  <si>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</si>
  <si>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</si>
  <si>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</si>
  <si>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</si>
  <si>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</si>
  <si>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</si>
  <si>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</si>
  <si>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</si>
  <si>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</si>
  <si>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</si>
  <si>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</si>
  <si>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</si>
  <si>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</si>
  <si>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</si>
  <si>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</si>
  <si>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</si>
  <si>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</si>
  <si>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</si>
  <si>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</si>
  <si>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</si>
  <si>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</si>
  <si>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</si>
  <si>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</si>
  <si>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</si>
  <si>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</si>
  <si>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</si>
  <si>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</si>
  <si>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</si>
  <si>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</si>
  <si>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</si>
  <si>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</si>
  <si>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</si>
  <si>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</si>
  <si>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</si>
  <si>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</si>
  <si>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</si>
  <si>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</si>
  <si>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</si>
  <si>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</si>
  <si>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</si>
  <si>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</si>
  <si>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</si>
  <si>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</si>
  <si>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</si>
  <si>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</si>
  <si>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</si>
  <si>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</si>
  <si>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</si>
  <si>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</si>
  <si>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</si>
  <si>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</si>
  <si>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</si>
  <si>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</si>
  <si>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</si>
  <si>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</si>
  <si>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</si>
  <si>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</si>
  <si>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</si>
  <si>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</si>
  <si>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</si>
  <si>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</si>
  <si>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</si>
  <si>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</si>
  <si>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</si>
  <si>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</si>
  <si>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</si>
  <si>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</si>
  <si>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</si>
  <si>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</si>
  <si>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</si>
  <si>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</si>
  <si>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</si>
  <si>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</si>
  <si>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</si>
  <si>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</si>
  <si>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</si>
  <si>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</si>
  <si>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</si>
  <si>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</si>
  <si>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</si>
  <si>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</si>
  <si>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</si>
  <si>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</si>
  <si>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</si>
  <si>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</si>
  <si>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</si>
  <si>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</si>
  <si>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</si>
  <si>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</si>
  <si>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</si>
  <si>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</si>
  <si>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</si>
  <si>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</si>
  <si>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</si>
  <si>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</si>
  <si>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</si>
  <si>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</si>
  <si>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</si>
  <si>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</si>
  <si>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</si>
  <si>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</si>
  <si>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</si>
  <si>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</si>
  <si>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</si>
  <si>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</si>
  <si>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</si>
  <si>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</si>
  <si>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</si>
  <si>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</si>
  <si>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</si>
  <si>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</si>
  <si>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</si>
  <si>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</si>
  <si>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</si>
  <si>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</si>
  <si>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</si>
  <si>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</si>
  <si>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</si>
  <si>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</si>
  <si>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</si>
  <si>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</si>
  <si>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</si>
  <si>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</si>
  <si>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</si>
  <si>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</si>
  <si>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</si>
  <si>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</si>
  <si>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</si>
  <si>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</si>
  <si>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</si>
  <si>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</si>
  <si>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</si>
  <si>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</si>
  <si>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</si>
  <si>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</si>
  <si>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</si>
  <si>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</si>
  <si>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</si>
  <si>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</si>
  <si>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</si>
  <si>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</si>
  <si>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</si>
  <si>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</si>
  <si>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</si>
  <si>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</si>
  <si>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</si>
  <si>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</si>
  <si>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</si>
  <si>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</si>
  <si>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</si>
  <si>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</si>
  <si>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</si>
  <si>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</si>
  <si>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</si>
  <si>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</si>
  <si>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</si>
  <si>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</si>
  <si>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</si>
  <si>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</si>
  <si>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</si>
  <si>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</si>
  <si>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</si>
  <si>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</si>
  <si>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</si>
  <si>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</si>
  <si>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</si>
  <si>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</si>
  <si>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</si>
  <si>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</si>
  <si>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</si>
  <si>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</si>
  <si>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</si>
  <si>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</si>
  <si>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</si>
  <si>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</si>
  <si>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</si>
  <si>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</si>
  <si>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</si>
  <si>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</si>
  <si>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</si>
  <si>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</si>
  <si>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</si>
  <si>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</si>
  <si>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</si>
  <si>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</si>
  <si>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</si>
  <si>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</si>
  <si>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</si>
  <si>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</si>
  <si>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</si>
  <si>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</si>
  <si>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</si>
  <si>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</si>
  <si>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</si>
  <si>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</si>
  <si>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</si>
  <si>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</si>
  <si>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</si>
  <si>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</si>
  <si>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</si>
  <si>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</si>
  <si>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</si>
  <si>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</si>
  <si>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</si>
  <si>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</si>
  <si>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</si>
  <si>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</si>
  <si>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</si>
  <si>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</si>
  <si>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</si>
  <si>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</si>
  <si>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</si>
  <si>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</si>
  <si>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</si>
  <si>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</si>
  <si>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</si>
  <si>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</si>
  <si>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</si>
  <si>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</si>
  <si>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</si>
  <si>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</si>
  <si>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</si>
  <si>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</si>
  <si>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</si>
  <si>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</si>
  <si>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</si>
  <si>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</si>
  <si>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</si>
  <si>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</si>
  <si>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</si>
  <si>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</si>
  <si>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</si>
  <si>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</si>
  <si>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</si>
  <si>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</si>
  <si>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</si>
  <si>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</si>
  <si>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</si>
  <si>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</si>
  <si>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</si>
  <si>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</si>
  <si>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</si>
  <si>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</si>
  <si>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</si>
  <si>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</si>
  <si>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</si>
  <si>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</si>
  <si>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</si>
  <si>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</si>
  <si>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</si>
  <si>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</si>
  <si>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</si>
  <si>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</si>
  <si>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</si>
  <si>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</si>
  <si>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</si>
  <si>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</si>
  <si>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</si>
  <si>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</si>
  <si>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</si>
  <si>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</si>
  <si>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</si>
  <si>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</si>
  <si>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</si>
  <si>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</si>
  <si>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</si>
  <si>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</si>
  <si>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</si>
  <si>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</si>
  <si>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</si>
  <si>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</si>
  <si>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</si>
  <si>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</si>
  <si>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</si>
  <si>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</si>
  <si>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</si>
  <si>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</si>
  <si>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</si>
  <si>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</si>
  <si>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</si>
  <si>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</si>
  <si>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</si>
  <si>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</si>
  <si>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</si>
  <si>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</si>
  <si>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</si>
  <si>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</si>
  <si>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</si>
  <si>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</si>
  <si>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</si>
  <si>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</si>
  <si>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</si>
  <si>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</si>
  <si>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</si>
  <si>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</si>
  <si>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</si>
  <si>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</si>
  <si>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</si>
  <si>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</si>
  <si>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</si>
  <si>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</si>
  <si>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</si>
  <si>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</si>
  <si>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</si>
  <si>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</si>
  <si>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</si>
  <si>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</si>
  <si>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</si>
  <si>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</si>
  <si>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</si>
  <si>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</si>
  <si>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</si>
  <si>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</si>
  <si>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</si>
  <si>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</si>
  <si>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</si>
  <si>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</si>
  <si>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</si>
  <si>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</si>
  <si>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</si>
  <si>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</si>
  <si>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</si>
  <si>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</si>
  <si>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</si>
  <si>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</si>
  <si>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</si>
  <si>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</si>
  <si>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</si>
  <si>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</si>
  <si>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</si>
  <si>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</si>
  <si>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</si>
  <si>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</si>
  <si>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</si>
  <si>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</si>
  <si>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</si>
  <si>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</si>
  <si>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</si>
  <si>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</si>
  <si>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</si>
  <si>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</si>
  <si>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</si>
  <si>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</si>
  <si>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</si>
  <si>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</si>
  <si>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</si>
  <si>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</si>
  <si>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</si>
  <si>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</si>
  <si>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</si>
  <si>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</si>
  <si>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</si>
  <si>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</si>
  <si>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</si>
  <si>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</si>
  <si>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</si>
  <si>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</si>
  <si>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</si>
  <si>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</si>
  <si>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</si>
  <si>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</si>
  <si>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</si>
  <si>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</si>
  <si>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</si>
  <si>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</si>
  <si>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</si>
  <si>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</si>
  <si>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</si>
  <si>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</si>
  <si>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</si>
  <si>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</si>
  <si>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</si>
  <si>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</si>
  <si>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</si>
  <si>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</si>
  <si>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</si>
  <si>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</si>
  <si>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</si>
  <si>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</si>
  <si>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</si>
  <si>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</si>
  <si>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</si>
  <si>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</si>
  <si>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</si>
  <si>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</si>
  <si>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</si>
  <si>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</si>
  <si>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</si>
  <si>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</si>
  <si>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</si>
  <si>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</si>
  <si>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</si>
  <si>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</si>
  <si>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</si>
  <si>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</si>
  <si>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</si>
  <si>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</si>
  <si>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</si>
  <si>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</si>
  <si>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</si>
  <si>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</si>
  <si>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</si>
  <si>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</si>
  <si>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</si>
  <si>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</si>
  <si>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</si>
  <si>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</si>
  <si>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</si>
  <si>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</si>
  <si>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</si>
  <si>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</si>
  <si>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</si>
  <si>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</si>
  <si>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</si>
  <si>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</si>
  <si>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</si>
  <si>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</si>
  <si>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</si>
  <si>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</si>
  <si>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</si>
  <si>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</si>
  <si>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</si>
  <si>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</si>
  <si>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</si>
  <si>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</si>
  <si>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</si>
  <si>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</si>
  <si>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</si>
  <si>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</si>
  <si>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</si>
  <si>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</si>
  <si>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</si>
  <si>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</si>
  <si>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</si>
  <si>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</si>
  <si>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</si>
  <si>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</si>
  <si>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</si>
  <si>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</si>
  <si>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</si>
  <si>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</si>
  <si>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</si>
  <si>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</si>
  <si>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</si>
  <si>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</si>
  <si>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</si>
  <si>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</si>
  <si>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</si>
  <si>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</si>
  <si>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</si>
  <si>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</si>
  <si>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</si>
  <si>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</si>
  <si>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</si>
  <si>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</si>
  <si>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</si>
  <si>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</si>
  <si>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</si>
  <si>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</si>
  <si>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</si>
  <si>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</si>
  <si>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</si>
  <si>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</si>
  <si>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</si>
  <si>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</si>
  <si>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</si>
  <si>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</si>
  <si>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</si>
  <si>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</si>
  <si>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</si>
  <si>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</si>
  <si>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</si>
  <si>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</si>
  <si>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</si>
  <si>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</si>
  <si>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</si>
  <si>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</si>
  <si>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</si>
  <si>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</si>
  <si>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</si>
  <si>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</si>
  <si>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</si>
  <si>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</si>
  <si>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</si>
  <si>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</si>
  <si>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</si>
  <si>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</si>
  <si>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</si>
  <si>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</si>
  <si>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</si>
  <si>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</si>
  <si>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</si>
  <si>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</si>
  <si>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</si>
  <si>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</si>
  <si>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</si>
  <si>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</si>
  <si>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</si>
  <si>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</si>
  <si>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</si>
  <si>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</si>
  <si>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</si>
  <si>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</si>
  <si>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</si>
  <si>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</si>
  <si>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</si>
  <si>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</si>
  <si>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</si>
  <si>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</si>
  <si>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</si>
  <si>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</si>
  <si>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</si>
  <si>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</si>
  <si>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</si>
  <si>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</si>
  <si>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</si>
  <si>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</si>
  <si>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</si>
  <si>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</si>
  <si>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</si>
  <si>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</si>
  <si>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</si>
  <si>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</si>
  <si>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</si>
  <si>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</si>
  <si>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</si>
  <si>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</si>
  <si>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</si>
  <si>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</si>
  <si>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</si>
  <si>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</si>
  <si>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</si>
  <si>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</si>
  <si>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</si>
  <si>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</si>
  <si>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</si>
  <si>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</si>
  <si>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</si>
  <si>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</si>
  <si>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</si>
  <si>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</si>
  <si>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</si>
  <si>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</si>
  <si>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</si>
  <si>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</si>
  <si>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</si>
  <si>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</si>
  <si>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</si>
  <si>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</si>
  <si>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</si>
  <si>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</si>
  <si>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</si>
  <si>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</si>
  <si>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</si>
  <si>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</si>
  <si>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</si>
  <si>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</si>
  <si>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</si>
  <si>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</si>
  <si>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</si>
  <si>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</si>
  <si>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</si>
  <si>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</si>
  <si>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</si>
  <si>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</si>
  <si>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</si>
  <si>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</si>
  <si>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</si>
  <si>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</si>
  <si>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</si>
  <si>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</si>
  <si>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</si>
  <si>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</si>
  <si>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</si>
  <si>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</si>
  <si>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</si>
  <si>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</si>
  <si>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</si>
  <si>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</si>
  <si>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</si>
  <si>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</si>
  <si>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</si>
  <si>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</si>
  <si>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</si>
  <si>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</si>
  <si>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</si>
  <si>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</si>
  <si>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</si>
  <si>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</si>
  <si>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</si>
  <si>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</si>
  <si>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</si>
  <si>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</si>
  <si>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</si>
  <si>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</si>
  <si>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</si>
  <si>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</si>
  <si>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</si>
  <si>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</si>
  <si>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</si>
  <si>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</si>
  <si>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</si>
  <si>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</si>
  <si>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</si>
  <si>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</si>
  <si>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</si>
  <si>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</si>
  <si>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</si>
  <si>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</si>
  <si>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</si>
  <si>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</si>
  <si>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</si>
  <si>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</si>
  <si>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</si>
  <si>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</si>
  <si>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</si>
  <si>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</si>
  <si>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</si>
  <si>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</si>
  <si>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</si>
  <si>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</si>
  <si>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</si>
  <si>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</si>
  <si>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</si>
  <si>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</si>
  <si>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</si>
  <si>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</si>
  <si>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</si>
  <si>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</si>
  <si>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</si>
  <si>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</si>
  <si>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</si>
  <si>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</si>
  <si>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</si>
  <si>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</si>
  <si>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</si>
  <si>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</si>
  <si>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</si>
  <si>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</si>
  <si>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</si>
  <si>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</si>
  <si>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</si>
  <si>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</si>
  <si>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</si>
  <si>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</si>
  <si>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</si>
  <si>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</si>
  <si>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</si>
  <si>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</si>
  <si>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</si>
  <si>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</si>
  <si>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</si>
  <si>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</si>
  <si>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</si>
  <si>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</si>
  <si>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</si>
  <si>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</si>
  <si>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</si>
  <si>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</si>
  <si>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</si>
  <si>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</si>
  <si>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</si>
  <si>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</si>
  <si>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</si>
  <si>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</si>
  <si>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</si>
  <si>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</si>
  <si>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</si>
  <si>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</si>
  <si>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</si>
  <si>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</si>
  <si>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</si>
  <si>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</si>
  <si>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</si>
  <si>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</si>
  <si>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</si>
  <si>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</si>
  <si>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</si>
  <si>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</si>
  <si>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</si>
  <si>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</si>
  <si>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</si>
  <si>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</si>
  <si>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</si>
  <si>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</si>
  <si>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</si>
  <si>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</si>
  <si>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</si>
  <si>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</si>
  <si>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</si>
  <si>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</si>
  <si>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</si>
  <si>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</si>
  <si>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</si>
  <si>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</si>
  <si>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</si>
  <si>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</si>
  <si>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</si>
  <si>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</si>
  <si>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</si>
  <si>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</si>
  <si>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</si>
  <si>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</si>
  <si>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</si>
  <si>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</si>
  <si>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</si>
  <si>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</si>
  <si>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</si>
  <si>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</si>
  <si>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</si>
  <si>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</si>
  <si>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</si>
  <si>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</si>
  <si>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</si>
  <si>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</si>
  <si>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</si>
  <si>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</si>
  <si>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</si>
  <si>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</si>
  <si>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</si>
  <si>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</si>
  <si>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</si>
  <si>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</si>
  <si>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</si>
  <si>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</si>
  <si>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</si>
  <si>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</si>
  <si>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</si>
  <si>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</si>
  <si>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</si>
  <si>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</si>
  <si>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</si>
  <si>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</si>
  <si>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</si>
  <si>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</si>
  <si>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</si>
  <si>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</si>
  <si>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</si>
  <si>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</si>
  <si>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</si>
  <si>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</si>
  <si>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</si>
  <si>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</si>
  <si>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</si>
  <si>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</si>
  <si>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</si>
  <si>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</si>
  <si>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</si>
  <si>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</si>
  <si>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</si>
  <si>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</si>
  <si>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</si>
  <si>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</si>
  <si>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</si>
  <si>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</si>
  <si>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</si>
  <si>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</si>
  <si>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</si>
  <si>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</si>
  <si>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</si>
  <si>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</si>
  <si>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</si>
  <si>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</si>
  <si>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</si>
  <si>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</si>
  <si>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</si>
  <si>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</si>
  <si>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</si>
  <si>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</si>
  <si>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</si>
  <si>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</si>
  <si>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</si>
  <si>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</si>
  <si>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</si>
  <si>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</si>
  <si>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</si>
  <si>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</si>
  <si>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</si>
  <si>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</si>
  <si>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</si>
  <si>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</si>
  <si>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</si>
  <si>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</si>
  <si>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</si>
  <si>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</si>
  <si>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</si>
  <si>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</si>
  <si>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</si>
  <si>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</si>
  <si>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</si>
  <si>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</si>
  <si>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</si>
  <si>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</si>
  <si>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</si>
  <si>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</si>
  <si>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</si>
  <si>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</si>
  <si>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</si>
  <si>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</si>
  <si>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</si>
  <si>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</si>
  <si>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</si>
  <si>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</si>
  <si>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</si>
  <si>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</si>
  <si>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</si>
  <si>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</si>
  <si>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</si>
  <si>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</si>
  <si>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</si>
  <si>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</si>
  <si>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</si>
  <si>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</si>
  <si>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</si>
  <si>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</si>
  <si>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</si>
  <si>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</si>
  <si>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</si>
  <si>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</si>
  <si>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</si>
  <si>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</si>
  <si>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</si>
  <si>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</si>
  <si>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</si>
  <si>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</si>
  <si>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</si>
  <si>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</si>
  <si>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</si>
  <si>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</si>
  <si>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</si>
  <si>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</si>
  <si>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</si>
  <si>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</si>
  <si>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</si>
  <si>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</si>
  <si>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</si>
  <si>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</si>
  <si>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</si>
  <si>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</si>
  <si>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</si>
  <si>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</si>
  <si>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</si>
  <si>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</si>
  <si>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</si>
  <si>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</si>
  <si>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</si>
  <si>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</si>
  <si>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</si>
  <si>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</si>
  <si>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</si>
  <si>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</si>
  <si>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</si>
  <si>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</si>
  <si>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</si>
  <si>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</si>
  <si>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</si>
  <si>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</si>
  <si>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</si>
  <si>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</si>
  <si>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</si>
  <si>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</si>
  <si>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</si>
  <si>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</si>
  <si>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</si>
  <si>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</si>
  <si>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</si>
  <si>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</si>
  <si>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</si>
  <si>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</si>
  <si>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</si>
  <si>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</si>
  <si>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</si>
  <si>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</si>
  <si>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</si>
  <si>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</si>
  <si>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</si>
  <si>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</si>
  <si>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</si>
  <si>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</si>
  <si>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</si>
  <si>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</si>
  <si>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</si>
  <si>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</si>
  <si>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</si>
  <si>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</si>
  <si>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</si>
  <si>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</si>
  <si>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</si>
  <si>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</si>
  <si>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</si>
  <si>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</si>
  <si>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</si>
  <si>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</si>
  <si>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</si>
  <si>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</si>
  <si>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</si>
  <si>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</si>
  <si>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</si>
  <si>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</si>
  <si>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</si>
  <si>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</si>
  <si>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</si>
  <si>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</si>
  <si>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</si>
  <si>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</si>
  <si>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</si>
  <si>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</si>
  <si>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</si>
  <si>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</si>
  <si>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</si>
  <si>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</si>
  <si>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</si>
  <si>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</si>
  <si>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</si>
  <si>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</si>
  <si>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</si>
  <si>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</si>
  <si>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</si>
  <si>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</si>
  <si>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</si>
  <si>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</si>
  <si>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</si>
  <si>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</si>
  <si>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</si>
  <si>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</si>
  <si>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</si>
  <si>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</si>
  <si>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</si>
  <si>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</si>
  <si>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</si>
  <si>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</si>
  <si>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</si>
  <si>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</si>
  <si>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</si>
  <si>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</si>
  <si>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</si>
  <si>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</si>
  <si>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</si>
  <si>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</si>
  <si>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</si>
  <si>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</si>
  <si>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</si>
  <si>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</si>
  <si>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</si>
  <si>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</si>
  <si>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</si>
  <si>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</si>
  <si>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</si>
  <si>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</si>
  <si>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</si>
  <si>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</si>
  <si>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</si>
  <si>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</si>
  <si>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</si>
  <si>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</si>
  <si>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</si>
  <si>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</si>
  <si>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</si>
  <si>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</si>
  <si>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</si>
  <si>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</si>
  <si>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</si>
  <si>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</si>
  <si>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</si>
  <si>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</si>
  <si>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</si>
  <si>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</si>
  <si>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</si>
  <si>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</si>
  <si>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</si>
  <si>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</si>
  <si>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</si>
  <si>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</si>
  <si>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</si>
  <si>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</si>
  <si>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</si>
  <si>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</si>
  <si>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</si>
  <si>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</si>
  <si>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</si>
  <si>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</si>
  <si>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</si>
  <si>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</si>
  <si>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</si>
  <si>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</si>
  <si>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</si>
  <si>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</si>
  <si>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</si>
  <si>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</si>
  <si>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</si>
  <si>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</si>
  <si>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</si>
  <si>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</si>
  <si>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</si>
  <si>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</si>
  <si>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</si>
  <si>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</si>
  <si>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</si>
  <si>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</si>
  <si>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</si>
  <si>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</si>
  <si>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</si>
  <si>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</si>
  <si>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</si>
  <si>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</si>
  <si>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</si>
  <si>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</si>
  <si>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</si>
  <si>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</si>
  <si>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</si>
  <si>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</si>
  <si>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</si>
  <si>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</si>
  <si>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</si>
  <si>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</si>
  <si>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</si>
  <si>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</si>
  <si>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</si>
  <si>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</si>
  <si>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</si>
  <si>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</si>
  <si>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</si>
  <si>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</si>
  <si>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</si>
  <si>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</si>
  <si>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</si>
  <si>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</si>
  <si>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</si>
  <si>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</si>
  <si>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</si>
  <si>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</si>
  <si>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</si>
  <si>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</si>
  <si>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</si>
  <si>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</si>
  <si>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</si>
  <si>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</si>
  <si>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</si>
  <si>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</si>
  <si>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</si>
  <si>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</si>
  <si>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</si>
  <si>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</si>
  <si>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</si>
  <si>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</si>
  <si>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</si>
  <si>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</si>
  <si>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</si>
  <si>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</si>
  <si>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</si>
  <si>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</si>
  <si>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</si>
  <si>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</si>
  <si>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</si>
  <si>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</si>
  <si>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</si>
  <si>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</si>
  <si>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</si>
  <si>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</si>
  <si>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</si>
  <si>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</si>
  <si>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</si>
  <si>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</si>
  <si>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</si>
  <si>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</si>
  <si>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</si>
  <si>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</si>
  <si>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</si>
  <si>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</si>
  <si>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</si>
  <si>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</si>
  <si>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</si>
  <si>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</si>
  <si>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</si>
  <si>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</si>
  <si>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</si>
  <si>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</si>
  <si>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</si>
  <si>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</si>
  <si>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</si>
  <si>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</si>
  <si>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</si>
  <si>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</si>
  <si>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</si>
  <si>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</si>
  <si>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</si>
  <si>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</si>
  <si>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</si>
  <si>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</si>
  <si>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</si>
  <si>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</si>
  <si>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</si>
  <si>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</si>
  <si>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</si>
  <si>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</si>
  <si>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</si>
  <si>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</si>
  <si>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</si>
  <si>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</si>
  <si>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</si>
  <si>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</si>
  <si>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</si>
  <si>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</si>
  <si>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</si>
  <si>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</si>
  <si>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</si>
  <si>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</si>
  <si>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</si>
  <si>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</si>
  <si>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</si>
  <si>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</si>
  <si>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</si>
  <si>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</si>
  <si>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</si>
  <si>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</si>
  <si>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</si>
  <si>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</si>
  <si>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</si>
  <si>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</si>
  <si>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</si>
  <si>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</si>
  <si>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</si>
  <si>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</si>
  <si>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</si>
  <si>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</si>
  <si>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</si>
  <si>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</si>
  <si>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</si>
  <si>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</si>
  <si>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</si>
  <si>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</si>
  <si>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</si>
  <si>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</si>
  <si>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</si>
  <si>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</si>
  <si>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</si>
  <si>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</si>
  <si>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</si>
  <si>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</si>
  <si>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</si>
  <si>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</si>
  <si>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</si>
  <si>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</si>
  <si>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</si>
  <si>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</si>
  <si>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</si>
  <si>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</si>
  <si>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</si>
  <si>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</si>
  <si>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</si>
  <si>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</si>
  <si>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</si>
  <si>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</si>
  <si>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</si>
  <si>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</si>
  <si>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</si>
  <si>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</si>
  <si>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</si>
  <si>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</si>
  <si>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</si>
  <si>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</si>
  <si>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</si>
  <si>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</si>
  <si>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</si>
  <si>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</si>
  <si>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</si>
  <si>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</si>
  <si>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</si>
  <si>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</si>
  <si>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</si>
  <si>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</si>
  <si>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</si>
  <si>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</si>
  <si>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</si>
  <si>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</si>
  <si>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</si>
  <si>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</si>
  <si>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</si>
  <si>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</si>
  <si>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</si>
  <si>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</si>
  <si>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</si>
  <si>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</si>
  <si>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</si>
  <si>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</si>
  <si>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</si>
  <si>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</si>
  <si>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</si>
  <si>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</si>
  <si>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</si>
  <si>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</si>
  <si>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</si>
  <si>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</si>
  <si>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</si>
  <si>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</si>
  <si>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</si>
  <si>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</si>
  <si>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</si>
  <si>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</si>
  <si>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</si>
  <si>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</si>
  <si>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</si>
  <si>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</si>
  <si>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</si>
  <si>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</si>
  <si>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</si>
  <si>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</si>
  <si>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</si>
  <si>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</si>
  <si>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</si>
  <si>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</si>
  <si>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</si>
  <si>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</si>
  <si>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</si>
  <si>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</si>
  <si>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</si>
  <si>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</si>
  <si>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</si>
  <si>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</si>
  <si>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</si>
  <si>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</si>
  <si>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</si>
  <si>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</si>
  <si>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</si>
  <si>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</si>
  <si>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</si>
  <si>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</si>
  <si>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</si>
  <si>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</si>
  <si>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</si>
  <si>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</si>
  <si>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</si>
  <si>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</si>
  <si>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</si>
  <si>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</si>
  <si>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</si>
  <si>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</si>
  <si>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</si>
  <si>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</si>
  <si>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</si>
  <si>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</si>
  <si>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</si>
  <si>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</si>
  <si>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</si>
  <si>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</si>
  <si>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</si>
  <si>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</si>
  <si>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</si>
  <si>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</si>
  <si>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</si>
  <si>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</si>
  <si>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</si>
  <si>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</si>
  <si>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</si>
  <si>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</si>
  <si>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</si>
  <si>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</si>
  <si>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</si>
  <si>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</si>
  <si>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</si>
  <si>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</si>
  <si>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</si>
  <si>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</si>
  <si>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</si>
  <si>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</si>
  <si>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</si>
  <si>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</si>
  <si>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</si>
  <si>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</si>
  <si>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</si>
  <si>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</si>
  <si>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</si>
  <si>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</si>
  <si>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</si>
  <si>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</si>
  <si>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</si>
  <si>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</si>
  <si>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</si>
  <si>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</si>
  <si>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</si>
  <si>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</si>
  <si>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</si>
  <si>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</si>
  <si>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</si>
  <si>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</si>
  <si>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</si>
  <si>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</si>
  <si>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</si>
  <si>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</si>
  <si>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</si>
  <si>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</si>
  <si>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</si>
  <si>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</si>
  <si>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</si>
  <si>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</si>
  <si>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</si>
  <si>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</si>
  <si>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</si>
  <si>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</si>
  <si>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</si>
  <si>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</si>
  <si>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</si>
  <si>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</si>
  <si>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</si>
  <si>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</si>
  <si>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</si>
  <si>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</si>
  <si>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</si>
  <si>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</si>
  <si>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</si>
  <si>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</si>
  <si>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</si>
  <si>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</si>
  <si>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</si>
  <si>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</si>
  <si>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</si>
  <si>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</si>
  <si>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</si>
  <si>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</si>
  <si>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</si>
  <si>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</si>
  <si>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</si>
  <si>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</si>
  <si>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</si>
  <si>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</si>
  <si>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</si>
  <si>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</si>
  <si>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</si>
  <si>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</si>
  <si>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</si>
  <si>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</si>
  <si>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</si>
  <si>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</si>
  <si>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</si>
  <si>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</si>
  <si>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</si>
  <si>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</si>
  <si>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</si>
  <si>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</si>
  <si>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</si>
  <si>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</si>
  <si>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</si>
  <si>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</si>
  <si>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</si>
  <si>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</si>
  <si>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</si>
  <si>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</si>
  <si>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</si>
  <si>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</si>
  <si>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</si>
  <si>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</si>
  <si>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</si>
  <si>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</si>
  <si>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</si>
  <si>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</si>
  <si>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</si>
  <si>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</si>
  <si>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</si>
  <si>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</si>
  <si>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</si>
  <si>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</si>
  <si>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</si>
  <si>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</si>
  <si>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</si>
  <si>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</si>
  <si>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</si>
  <si>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</si>
  <si>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</si>
  <si>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</si>
  <si>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</si>
  <si>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</si>
  <si>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</si>
  <si>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</si>
  <si>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</si>
  <si>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</si>
  <si>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</si>
  <si>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</si>
  <si>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</si>
  <si>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</si>
  <si>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</si>
  <si>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</si>
  <si>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</si>
  <si>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</si>
  <si>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</si>
  <si>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</si>
  <si>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</si>
  <si>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</si>
  <si>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</si>
  <si>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</si>
  <si>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</si>
  <si>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</si>
  <si>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</si>
  <si>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</si>
  <si>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</si>
  <si>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</si>
  <si>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</si>
  <si>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</si>
  <si>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</si>
  <si>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</si>
  <si>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</si>
  <si>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</si>
  <si>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</si>
  <si>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</si>
  <si>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</si>
  <si>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</si>
  <si>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</si>
  <si>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</si>
  <si>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</si>
  <si>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</si>
  <si>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</si>
  <si>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</si>
  <si>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</si>
  <si>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</si>
  <si>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</si>
  <si>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</si>
  <si>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</si>
  <si>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</si>
  <si>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</si>
  <si>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</si>
  <si>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</si>
  <si>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</si>
  <si>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</si>
  <si>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</si>
  <si>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</si>
  <si>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</si>
  <si>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</si>
  <si>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</si>
  <si>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</si>
  <si>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</si>
  <si>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</si>
  <si>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</si>
  <si>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</si>
  <si>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</si>
  <si>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</si>
  <si>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</si>
  <si>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</si>
  <si>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</si>
  <si>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</si>
  <si>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</si>
  <si>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</si>
  <si>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</si>
  <si>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</si>
  <si>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</si>
  <si>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</si>
  <si>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</si>
  <si>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</si>
  <si>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</si>
  <si>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</si>
  <si>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</si>
  <si>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</si>
  <si>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</si>
  <si>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</si>
  <si>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</si>
  <si>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</si>
  <si>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</si>
  <si>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</si>
  <si>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</si>
  <si>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</si>
  <si>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</si>
  <si>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</si>
  <si>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</si>
  <si>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</si>
  <si>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</si>
  <si>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</si>
  <si>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</si>
  <si>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</si>
  <si>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</si>
  <si>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</si>
  <si>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</si>
  <si>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</si>
  <si>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</si>
  <si>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</si>
  <si>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</si>
  <si>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</si>
  <si>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</si>
  <si>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</si>
  <si>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</si>
  <si>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</si>
  <si>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</si>
  <si>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</si>
  <si>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</si>
  <si>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</si>
  <si>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</si>
  <si>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</si>
  <si>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</si>
  <si>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</si>
  <si>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</si>
  <si>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</si>
  <si>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</si>
  <si>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</si>
  <si>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</si>
  <si>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</si>
  <si>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</si>
  <si>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</si>
  <si>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</si>
  <si>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</si>
  <si>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</si>
  <si>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</si>
  <si>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</si>
  <si>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</si>
  <si>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</si>
  <si>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</si>
  <si>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</si>
  <si>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</si>
  <si>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</si>
  <si>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</si>
  <si>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</si>
  <si>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</si>
  <si>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</si>
  <si>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</si>
  <si>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</si>
  <si>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</si>
  <si>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</si>
  <si>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</si>
  <si>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</si>
  <si>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</si>
  <si>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</si>
  <si>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</si>
  <si>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</si>
  <si>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</si>
  <si>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</si>
  <si>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</si>
  <si>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</si>
  <si>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</si>
  <si>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</si>
  <si>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</si>
  <si>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</si>
  <si>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</si>
  <si>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</si>
  <si>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</si>
  <si>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</si>
  <si>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</si>
  <si>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</si>
  <si>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</si>
  <si>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</si>
  <si>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</si>
  <si>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</si>
  <si>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</si>
  <si>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</si>
  <si>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</si>
  <si>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</si>
  <si>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</si>
  <si>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</si>
  <si>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</si>
  <si>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</si>
  <si>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</si>
  <si>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</si>
  <si>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</si>
  <si>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</si>
  <si>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</si>
  <si>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</si>
  <si>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</si>
  <si>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</si>
  <si>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</si>
  <si>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</si>
  <si>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</si>
  <si>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</si>
  <si>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</si>
  <si>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</si>
  <si>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</si>
  <si>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</si>
  <si>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</si>
  <si>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</si>
  <si>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</si>
  <si>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</si>
  <si>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</si>
  <si>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</si>
  <si>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</si>
  <si>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</si>
  <si>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</si>
  <si>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</si>
  <si>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</si>
  <si>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</si>
  <si>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</si>
  <si>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</si>
  <si>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</si>
  <si>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</si>
  <si>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</si>
  <si>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</si>
  <si>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</si>
  <si>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</si>
  <si>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</si>
  <si>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</si>
  <si>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</si>
  <si>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</si>
  <si>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</si>
  <si>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</si>
  <si>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</si>
  <si>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</si>
  <si>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</si>
  <si>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</si>
  <si>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</si>
  <si>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</si>
  <si>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</si>
  <si>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</si>
  <si>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</si>
  <si>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</si>
  <si>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</si>
  <si>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</si>
  <si>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</si>
  <si>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</si>
  <si>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</si>
  <si>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</si>
  <si>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</si>
  <si>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</si>
  <si>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</si>
  <si>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</si>
  <si>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</si>
  <si>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</si>
  <si>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</si>
  <si>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</si>
  <si>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</si>
  <si>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</si>
  <si>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</si>
  <si>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</si>
  <si>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</si>
  <si>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</si>
  <si>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</si>
  <si>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</si>
  <si>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</si>
  <si>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</si>
  <si>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</si>
  <si>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</si>
  <si>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</si>
  <si>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</si>
  <si>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</si>
  <si>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</si>
  <si>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</si>
  <si>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</si>
  <si>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</si>
  <si>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</si>
  <si>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</si>
  <si>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</si>
  <si>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</si>
  <si>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</si>
  <si>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</si>
  <si>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</si>
  <si>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</si>
  <si>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</si>
  <si>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</si>
  <si>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</si>
  <si>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</si>
  <si>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</si>
  <si>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</si>
  <si>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</si>
  <si>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</si>
  <si>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</si>
  <si>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</si>
  <si>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</si>
  <si>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</si>
  <si>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</si>
  <si>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</si>
  <si>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</si>
  <si>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</si>
  <si>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</si>
  <si>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</si>
  <si>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</si>
  <si>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</si>
  <si>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</si>
  <si>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</si>
  <si>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</si>
  <si>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</si>
  <si>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</si>
  <si>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</si>
  <si>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</si>
  <si>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</si>
  <si>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</si>
  <si>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</si>
  <si>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</si>
  <si>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</si>
  <si>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</si>
  <si>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</si>
  <si>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</si>
  <si>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</si>
  <si>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</si>
  <si>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</si>
  <si>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</si>
  <si>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</si>
  <si>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</si>
  <si>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</si>
  <si>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</si>
  <si>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</si>
  <si>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</si>
  <si>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</si>
  <si>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</si>
  <si>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</si>
  <si>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</si>
  <si>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</si>
  <si>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</si>
  <si>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</si>
  <si>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</si>
  <si>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</si>
  <si>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</si>
  <si>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</si>
  <si>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</si>
  <si>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</si>
  <si>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</si>
  <si>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</si>
  <si>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</si>
  <si>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</si>
  <si>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</si>
  <si>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</si>
  <si>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</si>
  <si>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</si>
  <si>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</si>
  <si>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</si>
  <si>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</si>
  <si>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</si>
  <si>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</si>
  <si>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</si>
  <si>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</si>
  <si>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</si>
  <si>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</si>
  <si>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</si>
  <si>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</si>
  <si>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</si>
  <si>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</si>
  <si>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</si>
  <si>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</si>
  <si>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</si>
  <si>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</si>
  <si>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</si>
  <si>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</si>
  <si>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</si>
  <si>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</si>
  <si>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</si>
  <si>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</si>
  <si>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</si>
  <si>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</si>
  <si>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</si>
  <si>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</si>
  <si>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</si>
  <si>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</si>
  <si>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</si>
  <si>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</si>
  <si>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</si>
  <si>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</si>
  <si>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</si>
  <si>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</si>
  <si>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</si>
  <si>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</si>
  <si>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</si>
  <si>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</si>
  <si>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</si>
  <si>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</si>
  <si>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</si>
  <si>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</si>
  <si>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</si>
  <si>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</si>
  <si>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</si>
  <si>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</si>
  <si>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</si>
  <si>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</si>
  <si>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</si>
  <si>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</si>
  <si>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</si>
  <si>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</si>
  <si>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</si>
  <si>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</si>
  <si>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</si>
  <si>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</si>
  <si>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</si>
  <si>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</si>
  <si>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</si>
  <si>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</si>
  <si>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</si>
  <si>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</si>
  <si>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</si>
  <si>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</si>
  <si>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</si>
  <si>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</si>
  <si>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</si>
  <si>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</si>
  <si>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</si>
  <si>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</si>
  <si>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</si>
  <si>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</si>
  <si>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</si>
  <si>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</si>
  <si>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</si>
  <si>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</si>
  <si>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</si>
  <si>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</si>
  <si>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</si>
  <si>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</si>
  <si>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</si>
  <si>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</si>
  <si>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</si>
  <si>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</si>
  <si>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</si>
  <si>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</si>
  <si>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</si>
  <si>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</si>
  <si>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</si>
  <si>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</si>
  <si>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</si>
  <si>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</si>
  <si>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</si>
  <si>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</si>
  <si>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</si>
  <si>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</si>
  <si>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</si>
  <si>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</si>
  <si>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</si>
  <si>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</si>
  <si>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</si>
  <si>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</si>
  <si>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</si>
  <si>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</si>
  <si>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</si>
  <si>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</si>
  <si>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</si>
  <si>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</si>
  <si>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</si>
  <si>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</si>
  <si>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</si>
  <si>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</si>
  <si>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</si>
  <si>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</si>
  <si>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</si>
  <si>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</si>
  <si>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</si>
  <si>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</si>
  <si>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</si>
  <si>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</si>
  <si>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</si>
  <si>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</si>
  <si>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</si>
  <si>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</si>
  <si>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</si>
  <si>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</si>
  <si>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</si>
  <si>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</si>
  <si>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</si>
  <si>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</si>
  <si>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</si>
  <si>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</si>
  <si>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</si>
  <si>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</si>
  <si>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</si>
  <si>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</si>
  <si>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</si>
  <si>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</si>
  <si>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</si>
  <si>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</si>
  <si>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</si>
  <si>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</si>
  <si>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</si>
  <si>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</si>
  <si>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</si>
  <si>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</si>
  <si>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</si>
  <si>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</si>
  <si>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</si>
  <si>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</si>
  <si>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</si>
  <si>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</si>
  <si>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</si>
  <si>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</si>
  <si>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</si>
  <si>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</si>
  <si>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</si>
  <si>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</si>
  <si>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</si>
  <si>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</si>
  <si>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</si>
  <si>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</si>
  <si>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</si>
  <si>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</si>
  <si>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</si>
  <si>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</si>
  <si>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</si>
  <si>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</si>
  <si>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</si>
  <si>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</si>
  <si>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</si>
  <si>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</si>
  <si>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</si>
  <si>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</si>
  <si>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</si>
  <si>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</si>
  <si>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</si>
  <si>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</si>
  <si>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</si>
  <si>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</si>
  <si>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</si>
  <si>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</si>
  <si>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</si>
  <si>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</si>
  <si>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</si>
  <si>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</si>
  <si>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</si>
  <si>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</si>
  <si>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</si>
  <si>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</si>
  <si>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</si>
  <si>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</si>
  <si>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</si>
  <si>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</si>
  <si>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</si>
  <si>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</si>
  <si>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</si>
  <si>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</si>
  <si>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</si>
  <si>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</si>
  <si>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</si>
  <si>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</si>
  <si>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</si>
  <si>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</si>
  <si>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</si>
  <si>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</si>
  <si>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</si>
  <si>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</si>
  <si>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</si>
  <si>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</si>
  <si>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</si>
  <si>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</si>
  <si>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</si>
  <si>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</si>
  <si>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</si>
  <si>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</si>
  <si>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</si>
  <si>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</si>
  <si>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</si>
  <si>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</si>
  <si>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</si>
  <si>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</si>
  <si>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</si>
  <si>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</si>
  <si>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</si>
  <si>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</si>
  <si>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</si>
  <si>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</si>
  <si>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</si>
  <si>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</si>
  <si>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</si>
  <si>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</si>
  <si>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</si>
  <si>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</si>
  <si>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</si>
  <si>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</si>
  <si>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</si>
  <si>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</si>
  <si>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</si>
  <si>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</si>
  <si>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</si>
  <si>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</si>
  <si>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</si>
  <si>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</si>
  <si>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</si>
  <si>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</si>
  <si>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</si>
  <si>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</si>
  <si>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</si>
  <si>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</si>
  <si>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</si>
  <si>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</si>
  <si>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</si>
  <si>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</si>
  <si>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</si>
  <si>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</si>
  <si>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</si>
  <si>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</si>
  <si>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</si>
  <si>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</si>
  <si>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</si>
  <si>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</si>
  <si>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</si>
  <si>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</si>
  <si>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</si>
  <si>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</si>
  <si>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</si>
  <si>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</si>
  <si>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</si>
  <si>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</si>
  <si>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</si>
  <si>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</si>
  <si>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</si>
  <si>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</si>
  <si>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</si>
  <si>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</si>
  <si>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</si>
  <si>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</si>
  <si>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</si>
  <si>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</si>
  <si>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</si>
  <si>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</si>
  <si>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</si>
  <si>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</si>
  <si>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</si>
  <si>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</si>
  <si>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</si>
  <si>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</si>
  <si>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</si>
  <si>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</si>
  <si>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</si>
  <si>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</si>
  <si>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</si>
  <si>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</si>
  <si>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</si>
  <si>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</si>
  <si>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</si>
  <si>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</si>
  <si>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</si>
  <si>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</si>
  <si>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</si>
  <si>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</si>
  <si>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</si>
  <si>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</si>
  <si>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</si>
  <si>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</si>
  <si>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</si>
  <si>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</si>
  <si>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</si>
  <si>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</si>
  <si>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</si>
  <si>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</si>
  <si>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</si>
  <si>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</si>
  <si>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</si>
  <si>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</si>
  <si>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</si>
  <si>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</si>
  <si>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</si>
  <si>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</si>
  <si>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</si>
  <si>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</si>
  <si>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</si>
  <si>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</si>
  <si>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</si>
  <si>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</si>
  <si>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</si>
  <si>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</si>
  <si>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</si>
  <si>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</si>
  <si>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</si>
  <si>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</si>
  <si>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</si>
  <si>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</si>
  <si>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</si>
  <si>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</si>
  <si>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</si>
  <si>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</si>
  <si>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</si>
  <si>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</si>
  <si>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</si>
  <si>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</si>
  <si>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</si>
  <si>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</si>
  <si>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</si>
  <si>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</si>
  <si>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</si>
  <si>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</si>
  <si>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</si>
  <si>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</si>
  <si>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</si>
  <si>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</si>
  <si>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</si>
  <si>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</si>
  <si>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</si>
  <si>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</si>
  <si>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</si>
  <si>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</si>
  <si>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</si>
  <si>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</si>
  <si>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</si>
  <si>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</si>
  <si>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</si>
  <si>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</si>
  <si>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</si>
  <si>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</si>
  <si>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</si>
  <si>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</si>
  <si>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</si>
  <si>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</si>
  <si>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</si>
  <si>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</si>
  <si>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</si>
  <si>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</si>
  <si>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</si>
  <si>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</si>
  <si>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</si>
  <si>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</si>
  <si>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</si>
  <si>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</si>
  <si>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</si>
  <si>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</si>
  <si>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</si>
  <si>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</si>
  <si>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</si>
  <si>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</si>
  <si>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</si>
  <si>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</si>
  <si>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</si>
  <si>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</si>
  <si>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</si>
  <si>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</si>
  <si>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</si>
  <si>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</si>
  <si>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</si>
  <si>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</si>
  <si>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</si>
  <si>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</si>
  <si>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</si>
  <si>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</si>
  <si>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</si>
  <si>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</si>
  <si>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</si>
  <si>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</si>
  <si>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</si>
  <si>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</si>
  <si>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</si>
  <si>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</si>
  <si>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</si>
  <si>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</si>
  <si>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</si>
  <si>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</si>
  <si>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</si>
  <si>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</si>
  <si>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</si>
  <si>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</si>
  <si>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</si>
  <si>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</si>
  <si>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</si>
  <si>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</si>
  <si>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</si>
  <si>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</si>
  <si>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</si>
  <si>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</si>
  <si>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</si>
  <si>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</si>
  <si>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</si>
  <si>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</si>
  <si>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</si>
  <si>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</si>
  <si>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</si>
  <si>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</si>
  <si>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</si>
  <si>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</si>
  <si>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</si>
  <si>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</si>
  <si>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</si>
  <si>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</si>
  <si>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</si>
  <si>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</si>
  <si>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</si>
  <si>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</si>
  <si>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</si>
  <si>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</si>
  <si>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</si>
  <si>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</si>
  <si>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</si>
  <si>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</si>
  <si>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</si>
  <si>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</si>
  <si>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</si>
  <si>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</si>
  <si>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</si>
  <si>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</si>
  <si>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</si>
  <si>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</si>
  <si>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</si>
  <si>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</si>
  <si>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</si>
  <si>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</si>
  <si>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</si>
  <si>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</si>
  <si>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</si>
  <si>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</si>
  <si>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</si>
  <si>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</si>
  <si>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</si>
  <si>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</si>
  <si>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</si>
  <si>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</si>
  <si>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</si>
  <si>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</si>
  <si>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</si>
  <si>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</si>
  <si>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</si>
  <si>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</si>
  <si>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</si>
  <si>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</si>
  <si>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</si>
  <si>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</si>
  <si>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</si>
  <si>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</si>
  <si>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</si>
  <si>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</si>
  <si>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</si>
  <si>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</si>
  <si>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</si>
  <si>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</si>
  <si>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</si>
  <si>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</si>
  <si>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</si>
  <si>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</si>
  <si>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</si>
  <si>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</si>
  <si>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</si>
  <si>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</si>
  <si>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</si>
  <si>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</si>
  <si>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</si>
  <si>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</si>
  <si>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</si>
  <si>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</si>
  <si>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</si>
  <si>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</si>
  <si>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</si>
  <si>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</si>
  <si>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</si>
  <si>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</si>
  <si>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</si>
  <si>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</si>
  <si>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</si>
  <si>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</si>
  <si>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</si>
  <si>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</si>
  <si>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</si>
  <si>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</si>
  <si>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</si>
  <si>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</si>
  <si>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</si>
  <si>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</si>
  <si>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</si>
  <si>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</si>
  <si>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</si>
  <si>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</si>
  <si>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</si>
  <si>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</si>
  <si>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</si>
  <si>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</si>
  <si>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</si>
  <si>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</si>
  <si>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</si>
  <si>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</si>
  <si>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</si>
  <si>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</si>
  <si>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</si>
  <si>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</si>
  <si>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</si>
  <si>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</si>
  <si>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</si>
  <si>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</si>
  <si>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</si>
  <si>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</si>
  <si>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</si>
  <si>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</si>
  <si>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</si>
  <si>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</si>
  <si>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</si>
  <si>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</si>
  <si>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</si>
  <si>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</si>
  <si>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</si>
  <si>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</si>
  <si>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</si>
  <si>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</si>
  <si>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</si>
  <si>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</si>
  <si>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</si>
  <si>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</si>
  <si>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</si>
  <si>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</si>
  <si>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</si>
  <si>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</si>
  <si>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</si>
  <si>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</si>
  <si>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</si>
  <si>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</si>
  <si>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</si>
  <si>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</si>
  <si>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</si>
  <si>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</si>
  <si>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</si>
  <si>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</si>
  <si>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</si>
  <si>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</si>
  <si>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</si>
  <si>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</si>
  <si>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</si>
  <si>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</si>
  <si>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</si>
  <si>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</si>
  <si>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</si>
  <si>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</si>
  <si>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</si>
  <si>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</si>
  <si>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</si>
  <si>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</si>
  <si>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</si>
  <si>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</si>
  <si>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</si>
  <si>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</si>
  <si>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</si>
  <si>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</si>
  <si>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</si>
  <si>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</si>
  <si>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</si>
  <si>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</si>
  <si>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</si>
  <si>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</si>
  <si>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</si>
  <si>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</si>
  <si>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</si>
  <si>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</si>
  <si>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</si>
  <si>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</si>
  <si>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</si>
  <si>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</si>
  <si>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</si>
  <si>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</si>
  <si>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</si>
  <si>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</si>
  <si>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</si>
  <si>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</si>
  <si>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</si>
  <si>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</si>
  <si>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</si>
  <si>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</si>
  <si>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</si>
  <si>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</si>
  <si>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</si>
  <si>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</si>
  <si>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</si>
  <si>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</si>
  <si>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</si>
  <si>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</si>
  <si>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</si>
  <si>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</si>
  <si>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</si>
  <si>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</si>
  <si>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</si>
  <si>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</si>
  <si>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</si>
  <si>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</si>
  <si>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</si>
  <si>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</si>
  <si>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</si>
  <si>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</si>
  <si>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</si>
  <si>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</si>
  <si>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</si>
  <si>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</si>
  <si>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</si>
  <si>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</si>
  <si>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</si>
  <si>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</si>
  <si>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</si>
  <si>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</si>
  <si>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</si>
  <si>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</si>
  <si>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</si>
  <si>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</si>
  <si>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</si>
  <si>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</si>
  <si>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</si>
  <si>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</si>
  <si>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</si>
  <si>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</si>
  <si>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</si>
  <si>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</si>
  <si>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</si>
  <si>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</si>
  <si>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</si>
  <si>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</si>
  <si>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</si>
  <si>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</si>
  <si>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</si>
  <si>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</si>
  <si>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</si>
  <si>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</si>
  <si>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</si>
  <si>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</si>
  <si>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</si>
  <si>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</si>
  <si>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</si>
  <si>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</si>
  <si>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</si>
  <si>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</si>
  <si>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</si>
  <si>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</si>
  <si>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</si>
  <si>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</si>
  <si>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</si>
  <si>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</si>
  <si>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</si>
  <si>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</si>
  <si>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</si>
  <si>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</si>
  <si>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</si>
  <si>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</si>
  <si>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</si>
  <si>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</si>
  <si>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</si>
  <si>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</si>
  <si>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</si>
  <si>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</si>
  <si>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</si>
  <si>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</si>
  <si>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</si>
  <si>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</si>
  <si>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</si>
  <si>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</si>
  <si>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</si>
  <si>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</si>
  <si>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</si>
  <si>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</si>
  <si>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</si>
  <si>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</si>
  <si>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</si>
  <si>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</si>
  <si>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</si>
  <si>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</si>
  <si>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</si>
  <si>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</si>
  <si>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</si>
  <si>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</si>
  <si>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</si>
  <si>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</si>
  <si>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</si>
  <si>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</si>
  <si>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</si>
  <si>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</si>
  <si>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</si>
  <si>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</si>
  <si>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</si>
  <si>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</si>
  <si>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</si>
  <si>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</si>
  <si>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</si>
  <si>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</si>
  <si>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</si>
  <si>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</si>
  <si>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</si>
  <si>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</si>
  <si>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</si>
  <si>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</si>
  <si>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</si>
  <si>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</si>
  <si>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</si>
  <si>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</si>
  <si>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</si>
  <si>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</si>
  <si>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</si>
  <si>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</si>
  <si>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</si>
  <si>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</si>
  <si>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</si>
  <si>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</si>
  <si>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</si>
  <si>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</si>
  <si>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</si>
  <si>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</si>
  <si>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</si>
  <si>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</si>
  <si>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</si>
  <si>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</si>
  <si>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</si>
  <si>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</si>
  <si>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</si>
  <si>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</si>
  <si>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</si>
  <si>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</si>
  <si>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</si>
  <si>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</si>
  <si>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</si>
  <si>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</si>
  <si>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</si>
  <si>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</si>
  <si>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</si>
  <si>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</si>
  <si>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</si>
  <si>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</si>
  <si>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</si>
  <si>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</si>
  <si>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</si>
  <si>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</si>
  <si>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</si>
  <si>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</si>
  <si>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</si>
  <si>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</si>
  <si>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</si>
  <si>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</si>
  <si>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</si>
  <si>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</si>
  <si>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</si>
  <si>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</si>
  <si>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</si>
  <si>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</si>
  <si>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</si>
  <si>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</si>
  <si>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</si>
  <si>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</si>
  <si>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</si>
  <si>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</si>
  <si>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</si>
  <si>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</si>
  <si>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</si>
  <si>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</si>
  <si>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</si>
  <si>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</si>
  <si>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</si>
  <si>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</si>
  <si>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</si>
  <si>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</si>
  <si>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</si>
  <si>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</si>
  <si>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</si>
  <si>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</si>
  <si>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</si>
  <si>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</si>
  <si>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</si>
  <si>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</si>
  <si>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</si>
  <si>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</si>
  <si>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</si>
  <si>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</si>
  <si>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</si>
  <si>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</si>
  <si>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</si>
  <si>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</si>
  <si>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</si>
  <si>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</si>
  <si>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</si>
  <si>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</si>
  <si>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</si>
  <si>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</si>
  <si>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</si>
  <si>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</si>
  <si>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</si>
  <si>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</si>
  <si>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</si>
  <si>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</si>
  <si>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</si>
  <si>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</si>
  <si>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</si>
  <si>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</si>
  <si>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</si>
  <si>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</si>
  <si>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</si>
  <si>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</si>
  <si>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</si>
  <si>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</si>
  <si>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</si>
  <si>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</si>
  <si>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</si>
  <si>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</si>
  <si>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</si>
  <si>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</si>
  <si>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</si>
  <si>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</si>
  <si>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</si>
  <si>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</si>
  <si>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</si>
  <si>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</si>
  <si>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</si>
  <si>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</si>
  <si>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</si>
  <si>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</si>
  <si>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</si>
  <si>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</si>
  <si>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</si>
  <si>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</si>
  <si>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</si>
  <si>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</si>
  <si>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</si>
  <si>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</si>
  <si>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</si>
  <si>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</si>
  <si>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</si>
  <si>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</si>
  <si>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</si>
  <si>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</si>
  <si>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</si>
  <si>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</si>
  <si>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</si>
  <si>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</si>
  <si>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</si>
  <si>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</si>
  <si>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</si>
  <si>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</si>
  <si>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</si>
  <si>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</si>
  <si>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</si>
  <si>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</si>
  <si>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</si>
  <si>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</si>
  <si>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</si>
  <si>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</si>
  <si>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</si>
  <si>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</si>
  <si>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</si>
  <si>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</si>
  <si>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</si>
  <si>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</si>
  <si>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</si>
  <si>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</si>
  <si>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</si>
  <si>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</si>
  <si>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</si>
  <si>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</si>
  <si>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</si>
  <si>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</si>
  <si>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</si>
  <si>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</si>
  <si>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</si>
  <si>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</si>
  <si>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</si>
  <si>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</si>
  <si>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</si>
  <si>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</si>
  <si>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</si>
  <si>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</si>
  <si>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</si>
  <si>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</si>
  <si>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</si>
  <si>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</si>
  <si>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</si>
  <si>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</si>
  <si>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</si>
  <si>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</si>
  <si>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</si>
  <si>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</si>
  <si>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</si>
  <si>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</si>
  <si>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</si>
  <si>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</si>
  <si>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</si>
  <si>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</si>
  <si>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</si>
  <si>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</si>
  <si>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</si>
  <si>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</si>
  <si>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</si>
  <si>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</si>
  <si>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</si>
  <si>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</si>
  <si>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</si>
  <si>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</si>
  <si>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</si>
  <si>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</si>
  <si>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</si>
  <si>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</si>
  <si>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</si>
  <si>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</si>
  <si>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</si>
  <si>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</si>
  <si>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</si>
  <si>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</si>
  <si>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</si>
  <si>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</si>
  <si>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</si>
  <si>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</si>
  <si>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</si>
  <si>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</si>
  <si>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</si>
  <si>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</si>
  <si>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</si>
  <si>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</si>
  <si>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</si>
  <si>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</si>
  <si>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</si>
  <si>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</si>
  <si>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</si>
  <si>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</si>
  <si>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</si>
  <si>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</si>
  <si>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</si>
  <si>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</si>
  <si>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</si>
  <si>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</si>
  <si>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</si>
  <si>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</si>
  <si>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</si>
  <si>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</si>
  <si>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</si>
  <si>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</si>
  <si>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</si>
  <si>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</si>
  <si>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</si>
  <si>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</si>
  <si>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</si>
  <si>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</si>
  <si>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</si>
  <si>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</si>
  <si>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</si>
  <si>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</si>
  <si>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</si>
  <si>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</si>
  <si>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</si>
  <si>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</si>
  <si>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</si>
  <si>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</si>
  <si>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</si>
  <si>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</si>
  <si>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</si>
  <si>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</si>
  <si>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</si>
  <si>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</si>
  <si>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</si>
  <si>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</si>
  <si>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</si>
  <si>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</si>
  <si>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</si>
  <si>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</si>
  <si>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</si>
  <si>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</si>
  <si>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</si>
  <si>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</si>
  <si>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</si>
  <si>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</si>
  <si>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</si>
  <si>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</si>
  <si>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</si>
  <si>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</si>
  <si>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</si>
  <si>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</si>
  <si>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</si>
  <si>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</si>
  <si>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</si>
  <si>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</si>
  <si>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</si>
  <si>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</si>
  <si>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</si>
  <si>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</si>
  <si>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</si>
  <si>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</si>
  <si>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</si>
  <si>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</si>
  <si>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</si>
  <si>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</si>
  <si>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</si>
  <si>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</si>
  <si>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</si>
  <si>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</si>
  <si>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</si>
  <si>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</si>
  <si>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</si>
  <si>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</si>
  <si>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</si>
  <si>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</si>
  <si>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</si>
  <si>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</si>
  <si>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</si>
  <si>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</si>
  <si>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</si>
  <si>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</si>
  <si>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</si>
  <si>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</si>
  <si>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</si>
  <si>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</si>
  <si>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</si>
  <si>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</si>
  <si>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</si>
  <si>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</si>
  <si>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</si>
  <si>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</si>
  <si>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</si>
  <si>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</si>
  <si>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</si>
  <si>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</si>
  <si>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</si>
  <si>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</si>
  <si>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</si>
  <si>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</si>
  <si>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</si>
  <si>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</si>
  <si>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</si>
  <si>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</si>
  <si>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</si>
  <si>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</si>
  <si>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</si>
  <si>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</si>
  <si>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</si>
  <si>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</si>
  <si>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</si>
  <si>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</si>
  <si>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</si>
  <si>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</si>
  <si>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</si>
  <si>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</si>
  <si>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</si>
  <si>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</si>
  <si>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</si>
  <si>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</si>
  <si>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</si>
  <si>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</si>
  <si>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</si>
  <si>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</si>
  <si>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</si>
  <si>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</si>
  <si>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</si>
  <si>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</si>
  <si>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</si>
  <si>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</si>
  <si>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</si>
  <si>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</si>
  <si>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</si>
  <si>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</si>
  <si>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</si>
  <si>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</si>
  <si>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</si>
  <si>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</si>
  <si>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</si>
  <si>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</si>
  <si>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</si>
  <si>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</si>
  <si>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</si>
  <si>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</si>
  <si>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</si>
  <si>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</si>
  <si>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</si>
  <si>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</si>
  <si>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</si>
  <si>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</si>
  <si>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</si>
  <si>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</si>
  <si>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</si>
  <si>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</si>
  <si>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</si>
  <si>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</si>
  <si>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</si>
  <si>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</si>
  <si>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</si>
  <si>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</si>
  <si>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</si>
  <si>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</si>
  <si>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</si>
  <si>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</si>
  <si>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</si>
  <si>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</si>
  <si>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</si>
  <si>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</si>
  <si>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</si>
  <si>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</si>
  <si>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</si>
  <si>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</si>
  <si>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</si>
  <si>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</si>
  <si>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</si>
  <si>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</si>
  <si>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</si>
  <si>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</si>
  <si>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</si>
  <si>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</si>
  <si>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</si>
  <si>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</si>
  <si>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</si>
  <si>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</si>
  <si>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</si>
  <si>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</si>
  <si>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</si>
  <si>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</si>
  <si>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</si>
  <si>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</si>
  <si>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</si>
  <si>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</si>
  <si>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</si>
  <si>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</si>
  <si>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</si>
  <si>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</si>
  <si>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</si>
  <si>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</si>
  <si>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</si>
  <si>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</si>
  <si>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</si>
  <si>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</si>
  <si>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</si>
  <si>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</si>
  <si>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</si>
  <si>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</si>
  <si>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</si>
  <si>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</si>
  <si>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</si>
  <si>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</si>
  <si>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</si>
  <si>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</si>
  <si>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</si>
  <si>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</si>
  <si>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</si>
  <si>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</si>
  <si>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</si>
  <si>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</si>
  <si>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</si>
  <si>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</si>
  <si>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</si>
  <si>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</si>
  <si>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</si>
  <si>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</si>
  <si>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</si>
  <si>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</si>
  <si>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</si>
  <si>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</si>
  <si>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</si>
  <si>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</si>
  <si>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</si>
  <si>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</si>
  <si>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</si>
  <si>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</si>
  <si>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</si>
  <si>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</si>
  <si>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</si>
  <si>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</si>
  <si>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</si>
  <si>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</si>
  <si>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</si>
  <si>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</si>
  <si>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</si>
  <si>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</si>
  <si>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</si>
  <si>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</si>
  <si>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</si>
  <si>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</si>
  <si>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</si>
  <si>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</si>
  <si>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</si>
  <si>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</si>
  <si>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</si>
  <si>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</si>
  <si>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</si>
  <si>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</si>
  <si>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</si>
  <si>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</si>
  <si>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</si>
  <si>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</si>
  <si>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</si>
  <si>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</si>
  <si>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</si>
  <si>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</si>
  <si>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</si>
  <si>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</si>
  <si>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</si>
  <si>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</si>
  <si>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</si>
  <si>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</si>
  <si>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</si>
  <si>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</si>
  <si>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</si>
  <si>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</si>
  <si>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</si>
  <si>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</si>
  <si>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</si>
  <si>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</si>
  <si>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</si>
  <si>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</si>
  <si>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</si>
  <si>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</si>
  <si>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</si>
  <si>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</si>
  <si>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</si>
  <si>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</si>
  <si>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</si>
  <si>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</si>
  <si>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</si>
  <si>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</si>
  <si>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</si>
  <si>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</si>
  <si>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</si>
  <si>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</si>
  <si>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</si>
  <si>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</si>
  <si>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</si>
  <si>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</si>
  <si>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</si>
  <si>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</si>
  <si>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</si>
  <si>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</si>
  <si>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</si>
  <si>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</si>
  <si>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</si>
  <si>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</si>
  <si>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</si>
  <si>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</si>
  <si>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</si>
  <si>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</si>
  <si>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</si>
  <si>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</si>
  <si>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</si>
  <si>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</si>
  <si>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</si>
  <si>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</si>
  <si>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</si>
  <si>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</si>
  <si>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</si>
  <si>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</si>
  <si>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</si>
  <si>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</si>
  <si>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</si>
  <si>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</si>
  <si>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</si>
  <si>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</si>
  <si>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</si>
  <si>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</si>
  <si>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</si>
  <si>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</si>
  <si>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</si>
  <si>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</si>
  <si>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</si>
  <si>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</si>
  <si>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</si>
  <si>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</si>
  <si>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</si>
  <si>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</si>
  <si>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</si>
  <si>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</si>
  <si>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</si>
  <si>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</si>
  <si>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</si>
  <si>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</si>
  <si>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</si>
  <si>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</si>
  <si>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</si>
  <si>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</si>
  <si>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</si>
  <si>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</si>
  <si>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</si>
  <si>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</si>
  <si>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</si>
  <si>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</si>
  <si>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</si>
  <si>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</si>
  <si>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</si>
  <si>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</si>
  <si>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</si>
  <si>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</si>
  <si>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</si>
  <si>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</si>
  <si>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</si>
  <si>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</si>
  <si>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</si>
  <si>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</si>
  <si>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</si>
  <si>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</si>
  <si>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</si>
  <si>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</si>
  <si>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</si>
  <si>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</si>
  <si>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</si>
  <si>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</si>
  <si>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</si>
  <si>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</si>
  <si>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</si>
  <si>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</si>
  <si>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</si>
  <si>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</si>
  <si>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</si>
  <si>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</si>
  <si>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</si>
  <si>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</si>
  <si>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</si>
  <si>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</si>
  <si>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</si>
  <si>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</si>
  <si>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</si>
  <si>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</si>
  <si>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</si>
  <si>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</si>
  <si>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</si>
  <si>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</si>
  <si>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</si>
  <si>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</si>
  <si>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</si>
  <si>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</si>
  <si>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</si>
  <si>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</si>
  <si>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</si>
  <si>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</si>
  <si>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</si>
  <si>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</si>
  <si>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</si>
  <si>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</si>
  <si>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</si>
  <si>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</si>
  <si>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</si>
  <si>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</si>
  <si>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</si>
  <si>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</si>
  <si>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</si>
  <si>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</si>
  <si>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</si>
  <si>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</si>
  <si>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</si>
  <si>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</si>
  <si>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</si>
  <si>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</si>
  <si>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</si>
  <si>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</si>
  <si>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</si>
  <si>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</si>
  <si>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</si>
  <si>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</si>
  <si>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</si>
  <si>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</si>
  <si>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</si>
  <si>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</si>
  <si>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</si>
  <si>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</si>
  <si>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</si>
  <si>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</si>
  <si>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</si>
  <si>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</si>
  <si>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</si>
  <si>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</si>
  <si>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</si>
  <si>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</si>
  <si>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</si>
  <si>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</si>
  <si>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</si>
  <si>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</si>
  <si>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</si>
  <si>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</si>
  <si>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</si>
  <si>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</si>
  <si>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</si>
  <si>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</si>
  <si>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</si>
  <si>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</si>
  <si>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</si>
  <si>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</si>
  <si>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</si>
  <si>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</si>
  <si>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</si>
  <si>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</si>
  <si>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</si>
  <si>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</si>
  <si>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</si>
  <si>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</si>
  <si>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</si>
  <si>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</si>
  <si>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</si>
  <si>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</si>
  <si>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</si>
  <si>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</si>
  <si>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</si>
  <si>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</si>
  <si>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</si>
  <si>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</si>
  <si>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</si>
  <si>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</si>
  <si>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</si>
  <si>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</si>
  <si>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</si>
  <si>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</si>
  <si>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</si>
  <si>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</si>
  <si>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</si>
  <si>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</si>
  <si>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</si>
  <si>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</si>
  <si>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</si>
  <si>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</si>
  <si>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</si>
  <si>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</si>
  <si>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</si>
  <si>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</si>
  <si>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</si>
  <si>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</si>
  <si>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</si>
  <si>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</si>
  <si>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</si>
  <si>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</si>
  <si>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</si>
  <si>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</si>
  <si>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</si>
  <si>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</si>
  <si>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</si>
  <si>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</si>
  <si>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</si>
  <si>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</si>
  <si>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</si>
  <si>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</si>
  <si>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</si>
  <si>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</si>
  <si>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</si>
  <si>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</si>
  <si>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</si>
  <si>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</si>
  <si>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</si>
  <si>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</si>
  <si>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</si>
  <si>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</si>
  <si>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</si>
  <si>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</si>
  <si>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</si>
  <si>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</si>
  <si>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</si>
  <si>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</si>
  <si>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</si>
  <si>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</si>
  <si>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</si>
  <si>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</si>
  <si>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</si>
  <si>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</si>
  <si>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</si>
  <si>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</si>
  <si>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</si>
  <si>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</si>
  <si>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</si>
  <si>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</si>
  <si>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</si>
  <si>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</si>
  <si>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</si>
  <si>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</si>
  <si>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</si>
  <si>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</si>
  <si>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</si>
  <si>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</si>
  <si>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</si>
  <si>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</si>
  <si>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</si>
  <si>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</si>
  <si>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</si>
  <si>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</si>
  <si>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</si>
  <si>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</si>
  <si>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</si>
  <si>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</si>
  <si>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</si>
  <si>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</si>
  <si>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</si>
  <si>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</si>
  <si>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</si>
  <si>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</si>
  <si>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</si>
  <si>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</si>
  <si>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</si>
  <si>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</si>
  <si>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</si>
  <si>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</si>
  <si>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</si>
  <si>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</si>
  <si>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</si>
  <si>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</si>
  <si>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</si>
  <si>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</si>
  <si>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</si>
  <si>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</si>
  <si>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</si>
  <si>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</si>
  <si>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</si>
  <si>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</si>
  <si>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</si>
  <si>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</si>
  <si>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</si>
  <si>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</si>
  <si>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</si>
  <si>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</si>
  <si>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</si>
  <si>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</si>
  <si>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</si>
  <si>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</si>
  <si>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</si>
  <si>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</si>
  <si>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</si>
  <si>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</si>
  <si>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</si>
  <si>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</si>
  <si>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</si>
  <si>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</si>
  <si>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</si>
  <si>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</si>
  <si>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</si>
  <si>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</si>
  <si>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</si>
  <si>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</si>
  <si>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</si>
  <si>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</si>
  <si>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</si>
  <si>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</si>
  <si>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</si>
  <si>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</si>
  <si>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</si>
  <si>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</si>
  <si>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</si>
  <si>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</si>
  <si>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</si>
  <si>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</si>
  <si>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</si>
  <si>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</si>
  <si>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</si>
  <si>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</si>
  <si>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</si>
  <si>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</si>
  <si>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</si>
  <si>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</si>
  <si>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</si>
  <si>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</si>
  <si>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</si>
  <si>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</si>
  <si>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</si>
  <si>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</si>
  <si>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</si>
  <si>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</si>
  <si>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</si>
  <si>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</si>
  <si>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</si>
  <si>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</si>
  <si>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</si>
  <si>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</si>
  <si>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</si>
  <si>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</si>
  <si>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</si>
  <si>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</si>
  <si>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</si>
  <si>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</si>
  <si>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</si>
  <si>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</si>
  <si>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</si>
  <si>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</si>
  <si>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</si>
  <si>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</si>
  <si>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</si>
  <si>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</si>
  <si>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</si>
  <si>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</si>
  <si>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</si>
  <si>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</si>
  <si>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</si>
  <si>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</si>
  <si>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</si>
  <si>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</si>
  <si>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</si>
  <si>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</si>
  <si>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</si>
  <si>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</si>
  <si>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</si>
  <si>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</si>
  <si>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</si>
  <si>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</si>
  <si>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</si>
  <si>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</si>
  <si>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</si>
  <si>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</si>
  <si>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</si>
  <si>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</si>
  <si>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</si>
  <si>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</si>
  <si>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</si>
  <si>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</si>
  <si>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</si>
  <si>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</si>
  <si>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</si>
  <si>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</si>
  <si>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</si>
  <si>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</si>
  <si>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</si>
  <si>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</si>
  <si>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</si>
  <si>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</si>
  <si>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</si>
  <si>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</si>
  <si>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</si>
  <si>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</si>
  <si>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</si>
  <si>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</si>
  <si>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</si>
  <si>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</si>
  <si>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</si>
  <si>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</si>
  <si>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</si>
  <si>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</si>
  <si>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</si>
  <si>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</si>
  <si>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</si>
  <si>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</si>
  <si>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</si>
  <si>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</si>
  <si>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</si>
  <si>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</si>
  <si>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</si>
  <si>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</si>
  <si>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</si>
  <si>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</si>
  <si>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</si>
  <si>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</si>
  <si>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</si>
  <si>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</si>
  <si>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</si>
  <si>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</si>
  <si>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</si>
  <si>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</si>
  <si>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</si>
  <si>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</si>
  <si>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</si>
  <si>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</si>
  <si>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</si>
  <si>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</si>
  <si>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</si>
  <si>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</si>
  <si>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</si>
  <si>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</si>
  <si>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</si>
  <si>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</si>
  <si>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</si>
  <si>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</si>
  <si>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</si>
  <si>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</si>
  <si>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</si>
  <si>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</si>
  <si>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</si>
  <si>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</si>
  <si>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</si>
  <si>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</si>
  <si>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</si>
  <si>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</si>
  <si>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</si>
  <si>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</si>
  <si>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</si>
  <si>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</si>
  <si>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</si>
  <si>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</si>
  <si>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</si>
  <si>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</si>
  <si>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</si>
  <si>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</si>
  <si>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</si>
  <si>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</si>
  <si>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</si>
  <si>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</si>
  <si>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</si>
  <si>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</si>
  <si>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</si>
  <si>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</si>
  <si>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</si>
  <si>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</si>
  <si>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</si>
  <si>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</si>
  <si>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</si>
  <si>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</si>
  <si>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</si>
  <si>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</si>
  <si>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</si>
  <si>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</si>
  <si>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</si>
  <si>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</si>
  <si>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</si>
  <si>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</si>
  <si>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</si>
  <si>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</si>
  <si>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</si>
  <si>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</si>
  <si>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</si>
  <si>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</si>
  <si>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</si>
  <si>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</si>
  <si>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</si>
  <si>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</si>
  <si>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</si>
  <si>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</si>
  <si>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</si>
  <si>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</si>
  <si>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</si>
  <si>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</si>
  <si>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</si>
  <si>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</si>
  <si>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</si>
  <si>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</si>
  <si>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</si>
  <si>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</si>
  <si>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</si>
  <si>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</si>
  <si>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</si>
  <si>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</si>
  <si>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</si>
  <si>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</si>
  <si>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</si>
  <si>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</si>
  <si>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</si>
  <si>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</si>
  <si>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</si>
  <si>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</si>
  <si>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</si>
  <si>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</si>
  <si>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</si>
  <si>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</si>
  <si>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</si>
  <si>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</si>
  <si>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</si>
  <si>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</si>
  <si>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</si>
  <si>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</si>
  <si>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</si>
  <si>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</si>
  <si>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</si>
  <si>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</si>
  <si>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</si>
  <si>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</si>
  <si>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</si>
  <si>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</si>
  <si>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</si>
  <si>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</si>
  <si>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</si>
  <si>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</si>
  <si>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</si>
  <si>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</si>
  <si>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</si>
  <si>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</si>
  <si>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</si>
  <si>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</si>
  <si>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</si>
  <si>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</si>
  <si>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</si>
  <si>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</si>
  <si>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</si>
  <si>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</si>
  <si>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</si>
  <si>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</si>
  <si>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</si>
  <si>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</si>
  <si>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</si>
  <si>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</si>
  <si>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</si>
  <si>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</si>
  <si>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</si>
  <si>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</si>
  <si>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</si>
  <si>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</si>
  <si>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</si>
  <si>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</si>
  <si>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</si>
  <si>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</si>
  <si>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</si>
  <si>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</si>
  <si>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</si>
  <si>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</si>
  <si>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</si>
  <si>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</si>
  <si>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</si>
  <si>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</si>
  <si>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</si>
  <si>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</si>
  <si>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</si>
  <si>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</si>
  <si>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</si>
  <si>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</si>
  <si>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</si>
  <si>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</si>
  <si>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</si>
  <si>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</si>
  <si>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</si>
  <si>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</si>
  <si>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</si>
  <si>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</si>
  <si>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</si>
  <si>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</si>
  <si>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</si>
  <si>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</si>
  <si>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</si>
  <si>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</si>
  <si>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</si>
  <si>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</si>
  <si>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</si>
  <si>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</si>
  <si>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</si>
  <si>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</si>
  <si>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</si>
  <si>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</si>
  <si>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</si>
  <si>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</si>
  <si>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</si>
  <si>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</si>
  <si>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</si>
  <si>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</si>
  <si>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</si>
  <si>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</si>
  <si>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</si>
  <si>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</si>
  <si>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</si>
  <si>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</si>
  <si>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</si>
  <si>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</si>
  <si>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</si>
  <si>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</si>
  <si>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</si>
  <si>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</si>
  <si>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</si>
  <si>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</si>
  <si>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</si>
  <si>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</si>
  <si>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</si>
  <si>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</si>
  <si>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</si>
  <si>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</si>
  <si>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</si>
  <si>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</si>
  <si>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</si>
  <si>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</si>
  <si>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</si>
  <si>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</si>
  <si>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</si>
  <si>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</si>
  <si>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</si>
  <si>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</si>
  <si>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</si>
  <si>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</si>
  <si>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</si>
  <si>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</si>
  <si>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</si>
  <si>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</si>
  <si>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</si>
  <si>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</si>
  <si>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</si>
  <si>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</si>
  <si>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</si>
  <si>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</si>
  <si>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</si>
  <si>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</si>
  <si>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</si>
  <si>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</si>
  <si>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</si>
  <si>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</si>
  <si>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</si>
  <si>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</si>
  <si>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</si>
  <si>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</si>
  <si>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</si>
  <si>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</si>
  <si>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</si>
  <si>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</si>
  <si>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</si>
  <si>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</si>
  <si>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</si>
  <si>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</si>
  <si>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</si>
  <si>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</si>
  <si>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</si>
  <si>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</si>
  <si>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</si>
  <si>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</si>
  <si>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</si>
  <si>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</si>
  <si>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</si>
  <si>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</si>
  <si>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</si>
  <si>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</si>
  <si>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</si>
  <si>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</si>
  <si>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</si>
  <si>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</si>
  <si>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</si>
  <si>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</si>
  <si>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</si>
  <si>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</si>
  <si>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</si>
  <si>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</si>
  <si>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</si>
  <si>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</si>
  <si>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</si>
  <si>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</si>
  <si>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</si>
  <si>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</si>
  <si>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</si>
  <si>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</si>
  <si>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</si>
  <si>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</si>
  <si>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</si>
  <si>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</si>
  <si>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</si>
  <si>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</si>
  <si>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</si>
  <si>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</si>
  <si>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</si>
  <si>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</si>
  <si>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</si>
  <si>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</si>
  <si>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</si>
  <si>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</si>
  <si>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</si>
  <si>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</si>
  <si>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</si>
  <si>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</si>
  <si>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</si>
  <si>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</si>
  <si>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</si>
  <si>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</si>
  <si>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</si>
  <si>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</si>
  <si>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</si>
  <si>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</si>
  <si>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</si>
  <si>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</si>
  <si>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</si>
  <si>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</si>
  <si>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</si>
  <si>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</si>
  <si>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</si>
  <si>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</si>
  <si>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</si>
  <si>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</si>
  <si>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</si>
  <si>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</si>
  <si>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</si>
  <si>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</si>
  <si>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</si>
  <si>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</si>
  <si>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</si>
  <si>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</si>
  <si>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</si>
  <si>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</si>
  <si>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</si>
  <si>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</si>
  <si>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</si>
  <si>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</si>
  <si>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</si>
  <si>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</si>
  <si>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</si>
  <si>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</si>
  <si>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</si>
  <si>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</si>
  <si>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</si>
  <si>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</si>
  <si>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</si>
  <si>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</si>
  <si>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</si>
  <si>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</si>
  <si>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</si>
  <si>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</si>
  <si>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</si>
  <si>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</si>
  <si>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</si>
  <si>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</si>
  <si>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</si>
  <si>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</si>
  <si>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</si>
  <si>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</si>
  <si>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</si>
  <si>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</si>
  <si>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</si>
  <si>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</si>
  <si>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</si>
  <si>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</si>
  <si>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</si>
  <si>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</si>
  <si>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</si>
  <si>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</si>
  <si>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</si>
  <si>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</si>
  <si>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</si>
  <si>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</si>
  <si>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</si>
  <si>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</si>
  <si>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</si>
  <si>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</si>
  <si>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</si>
  <si>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</si>
  <si>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</si>
  <si>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</si>
  <si>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</si>
  <si>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</si>
  <si>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</si>
  <si>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</si>
  <si>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</si>
  <si>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</si>
  <si>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</si>
  <si>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</si>
  <si>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</si>
  <si>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</si>
  <si>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</si>
  <si>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</si>
  <si>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</si>
  <si>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</si>
  <si>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</si>
  <si>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</si>
  <si>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</si>
  <si>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</si>
  <si>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</si>
  <si>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</si>
  <si>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</si>
  <si>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</si>
  <si>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</si>
  <si>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</si>
  <si>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</si>
  <si>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</si>
  <si>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</si>
  <si>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</si>
  <si>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</si>
  <si>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</si>
  <si>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</si>
  <si>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</si>
  <si>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</si>
  <si>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</si>
  <si>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</si>
  <si>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</si>
  <si>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</si>
  <si>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</si>
  <si>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</si>
  <si>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</si>
  <si>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</si>
  <si>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</si>
  <si>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</si>
  <si>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</si>
  <si>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</si>
  <si>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</si>
  <si>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</si>
  <si>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</si>
  <si>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</si>
  <si>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</si>
  <si>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</si>
  <si>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</si>
  <si>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</si>
  <si>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</si>
  <si>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</si>
  <si>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</si>
  <si>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</si>
  <si>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</si>
  <si>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</si>
  <si>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</si>
  <si>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</si>
  <si>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</si>
  <si>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</si>
  <si>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</si>
  <si>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</si>
  <si>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</si>
  <si>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</si>
  <si>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</si>
  <si>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</si>
  <si>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</si>
  <si>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</si>
  <si>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</si>
  <si>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</si>
  <si>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</si>
  <si>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</si>
  <si>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</si>
  <si>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</si>
  <si>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</si>
  <si>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</si>
  <si>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</si>
  <si>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</si>
  <si>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</si>
  <si>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</si>
  <si>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</si>
  <si>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</si>
  <si>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</si>
  <si>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</si>
  <si>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</si>
  <si>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</si>
  <si>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</si>
  <si>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</si>
  <si>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</si>
  <si>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</si>
  <si>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</si>
  <si>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</si>
  <si>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</si>
  <si>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</si>
  <si>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</si>
  <si>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</si>
  <si>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</si>
  <si>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</si>
  <si>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</si>
  <si>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</si>
  <si>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</si>
  <si>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</si>
  <si>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</si>
  <si>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</si>
  <si>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</si>
  <si>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</si>
  <si>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</si>
  <si>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</si>
  <si>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</si>
  <si>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</si>
  <si>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</si>
  <si>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</si>
  <si>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</si>
  <si>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</si>
  <si>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</si>
  <si>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</si>
  <si>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</si>
  <si>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</si>
  <si>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</si>
  <si>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</si>
  <si>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</si>
  <si>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</si>
  <si>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</si>
  <si>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</si>
  <si>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</si>
  <si>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</si>
  <si>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</si>
  <si>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</si>
  <si>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</si>
  <si>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</si>
  <si>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</si>
  <si>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</si>
  <si>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</si>
  <si>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</si>
  <si>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</si>
  <si>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</si>
  <si>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</si>
  <si>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</si>
  <si>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</si>
  <si>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</si>
  <si>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</si>
  <si>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</si>
  <si>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</si>
  <si>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</si>
  <si>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</si>
  <si>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</si>
  <si>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</si>
  <si>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</si>
  <si>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</si>
  <si>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</si>
  <si>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</si>
  <si>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</si>
  <si>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</si>
  <si>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</si>
  <si>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</si>
  <si>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</si>
  <si>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</si>
  <si>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</si>
  <si>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</si>
  <si>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</si>
  <si>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</si>
  <si>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</si>
  <si>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</si>
  <si>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</si>
  <si>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</si>
  <si>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</si>
  <si>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</si>
  <si>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</si>
  <si>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</si>
  <si>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</si>
  <si>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</si>
  <si>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</si>
  <si>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</si>
  <si>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</si>
  <si>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</si>
  <si>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</si>
  <si>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</si>
  <si>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</si>
  <si>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</si>
  <si>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</si>
  <si>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</si>
  <si>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</si>
  <si>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</si>
  <si>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</si>
  <si>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</si>
  <si>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</si>
  <si>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</si>
  <si>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</si>
  <si>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</si>
  <si>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</si>
  <si>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</si>
  <si>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</si>
  <si>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</si>
  <si>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</si>
  <si>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</si>
  <si>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</si>
  <si>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</si>
  <si>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</si>
  <si>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</si>
  <si>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</si>
  <si>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</si>
  <si>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</si>
  <si>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</si>
  <si>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</si>
  <si>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</si>
  <si>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</si>
  <si>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</si>
  <si>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</si>
  <si>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</si>
  <si>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</si>
  <si>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</si>
  <si>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</si>
  <si>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</si>
  <si>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</si>
  <si>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</si>
  <si>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</si>
  <si>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</si>
  <si>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</si>
  <si>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</si>
  <si>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</si>
  <si>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</si>
  <si>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</si>
  <si>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</si>
  <si>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</si>
  <si>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</si>
  <si>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</si>
  <si>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</si>
  <si>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</si>
  <si>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</si>
  <si>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</si>
  <si>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</si>
  <si>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</si>
  <si>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</si>
  <si>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</si>
  <si>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</si>
  <si>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</si>
  <si>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</si>
  <si>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</si>
  <si>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</si>
  <si>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</si>
  <si>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</si>
  <si>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</si>
  <si>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</si>
  <si>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</si>
  <si>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</si>
  <si>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</si>
  <si>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</si>
  <si>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</si>
  <si>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</si>
  <si>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</si>
  <si>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</si>
  <si>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</si>
  <si>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</si>
  <si>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</si>
  <si>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</si>
  <si>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</si>
  <si>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</si>
  <si>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</si>
  <si>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</si>
  <si>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</si>
  <si>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</si>
  <si>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</si>
  <si>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</si>
  <si>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</si>
  <si>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</si>
  <si>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</si>
  <si>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</si>
  <si>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</si>
  <si>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</si>
  <si>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</si>
  <si>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</si>
  <si>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</si>
  <si>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</si>
  <si>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</si>
  <si>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</si>
  <si>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</si>
  <si>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</si>
  <si>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</si>
  <si>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</si>
  <si>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</si>
  <si>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</si>
  <si>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</si>
  <si>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</si>
  <si>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</si>
  <si>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</si>
  <si>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</si>
  <si>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</si>
  <si>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</si>
  <si>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</si>
  <si>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</si>
  <si>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</si>
  <si>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</si>
  <si>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</si>
  <si>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</si>
  <si>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</si>
  <si>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</si>
  <si>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</si>
  <si>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</si>
  <si>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</si>
  <si>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</si>
  <si>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</si>
  <si>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</si>
  <si>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</si>
  <si>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</si>
  <si>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</si>
  <si>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</si>
  <si>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</si>
  <si>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</si>
  <si>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</si>
  <si>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</si>
  <si>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</si>
  <si>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</si>
  <si>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</si>
  <si>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</si>
  <si>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</si>
  <si>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</si>
  <si>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</si>
  <si>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</si>
  <si>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</si>
  <si>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</si>
  <si>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</si>
  <si>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</si>
  <si>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</si>
  <si>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</si>
  <si>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</si>
  <si>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</si>
  <si>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</si>
  <si>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</si>
  <si>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</si>
  <si>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</si>
  <si>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</si>
  <si>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</si>
  <si>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</si>
  <si>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</si>
  <si>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</si>
  <si>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</si>
  <si>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</si>
  <si>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</si>
  <si>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</si>
  <si>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</si>
  <si>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</si>
  <si>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</si>
  <si>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</si>
  <si>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</si>
  <si>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</si>
  <si>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</si>
  <si>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</si>
  <si>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</si>
  <si>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</si>
  <si>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</si>
  <si>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</si>
  <si>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</si>
  <si>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</si>
  <si>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</si>
  <si>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</si>
  <si>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</si>
  <si>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</si>
  <si>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</si>
  <si>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</si>
  <si>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</si>
  <si>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</si>
  <si>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</si>
  <si>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</si>
  <si>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</si>
  <si>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</si>
  <si>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</si>
  <si>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</si>
  <si>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</si>
  <si>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</si>
  <si>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</si>
  <si>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</si>
  <si>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</si>
  <si>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</si>
  <si>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</si>
  <si>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</si>
  <si>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</si>
  <si>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</si>
  <si>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</si>
  <si>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</si>
  <si>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</si>
  <si>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</si>
  <si>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</si>
  <si>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</si>
  <si>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</si>
  <si>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</si>
  <si>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</si>
  <si>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</si>
  <si>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</si>
  <si>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</si>
  <si>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</si>
  <si>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</si>
  <si>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</si>
  <si>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</si>
  <si>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</si>
  <si>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</si>
  <si>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</si>
  <si>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</si>
  <si>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</si>
  <si>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</si>
  <si>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</si>
  <si>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</si>
  <si>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</si>
  <si>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</si>
  <si>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</si>
  <si>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</si>
  <si>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</si>
  <si>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</si>
  <si>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</si>
  <si>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</si>
  <si>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</si>
  <si>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</si>
  <si>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</si>
  <si>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</si>
  <si>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</si>
  <si>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</si>
  <si>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</si>
  <si>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</si>
  <si>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</si>
  <si>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</si>
  <si>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</si>
  <si>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</si>
  <si>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</si>
  <si>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</si>
  <si>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</si>
  <si>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</si>
  <si>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</si>
  <si>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</si>
  <si>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</si>
  <si>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</si>
  <si>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</si>
  <si>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</si>
  <si>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</si>
  <si>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</si>
  <si>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</si>
  <si>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</si>
  <si>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</si>
  <si>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</si>
  <si>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</si>
  <si>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</si>
  <si>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</si>
  <si>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</si>
  <si>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</si>
  <si>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</si>
  <si>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</si>
  <si>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</si>
  <si>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</si>
  <si>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</si>
  <si>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</si>
  <si>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</si>
  <si>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</si>
  <si>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</si>
  <si>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</si>
  <si>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</si>
  <si>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</si>
  <si>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</si>
  <si>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</si>
  <si>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</si>
  <si>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</si>
  <si>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</si>
  <si>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</si>
  <si>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</si>
  <si>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</si>
  <si>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</si>
  <si>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</si>
  <si>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</si>
  <si>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</si>
  <si>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</si>
  <si>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</si>
  <si>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</si>
  <si>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</si>
  <si>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</si>
  <si>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</si>
  <si>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</si>
  <si>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</si>
  <si>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</si>
  <si>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</si>
  <si>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</si>
  <si>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</si>
  <si>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</si>
  <si>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</si>
  <si>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</si>
  <si>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</si>
  <si>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</si>
  <si>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</si>
  <si>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</si>
  <si>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</si>
  <si>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</si>
  <si>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</si>
  <si>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</si>
  <si>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</si>
  <si>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</si>
  <si>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</si>
  <si>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</si>
  <si>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</si>
  <si>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</si>
  <si>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</si>
  <si>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</si>
  <si>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</si>
  <si>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</si>
  <si>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</si>
  <si>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</si>
  <si>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</si>
  <si>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</si>
  <si>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</si>
  <si>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</si>
  <si>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</si>
  <si>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</si>
  <si>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</si>
  <si>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</si>
  <si>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</si>
  <si>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</si>
  <si>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</si>
  <si>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</si>
  <si>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</si>
  <si>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</si>
  <si>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</si>
  <si>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</si>
  <si>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</si>
  <si>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</si>
  <si>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</si>
  <si>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</si>
  <si>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</si>
  <si>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</si>
  <si>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</si>
  <si>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</si>
  <si>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</si>
  <si>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</si>
  <si>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</si>
  <si>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</si>
  <si>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</si>
  <si>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</si>
  <si>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</si>
  <si>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</si>
  <si>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</si>
  <si>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</si>
  <si>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</si>
  <si>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</si>
  <si>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</si>
  <si>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</si>
  <si>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</si>
  <si>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</si>
  <si>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</si>
  <si>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</si>
  <si>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</si>
  <si>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</si>
  <si>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</si>
  <si>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</si>
  <si>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</si>
  <si>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</si>
  <si>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</si>
  <si>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</si>
  <si>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</si>
  <si>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</si>
  <si>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</si>
  <si>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</si>
  <si>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</si>
  <si>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</si>
  <si>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</si>
  <si>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</si>
  <si>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</si>
  <si>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</si>
  <si>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</si>
  <si>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</si>
  <si>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</si>
  <si>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</si>
  <si>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</si>
  <si>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</si>
  <si>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</si>
  <si>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</si>
  <si>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</si>
  <si>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</si>
  <si>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</si>
  <si>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</si>
  <si>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</si>
  <si>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</si>
  <si>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</si>
  <si>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</si>
  <si>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</si>
  <si>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</si>
  <si>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</si>
  <si>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</si>
  <si>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</si>
  <si>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</si>
  <si>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</si>
  <si>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</si>
  <si>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</si>
  <si>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</si>
  <si>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</si>
  <si>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</si>
  <si>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</si>
  <si>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</si>
  <si>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</si>
  <si>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</si>
  <si>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</si>
  <si>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</si>
  <si>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</si>
  <si>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</si>
  <si>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</si>
  <si>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</si>
  <si>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</si>
  <si>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</si>
  <si>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</si>
  <si>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</si>
  <si>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</si>
  <si>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</si>
  <si>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</si>
  <si>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</si>
  <si>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</si>
  <si>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</si>
  <si>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</si>
  <si>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</si>
  <si>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</si>
  <si>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</si>
  <si>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</si>
  <si>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</si>
  <si>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</si>
  <si>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</si>
  <si>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</si>
  <si>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</si>
  <si>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</si>
  <si>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</si>
  <si>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</si>
  <si>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</si>
  <si>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</si>
  <si>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</si>
  <si>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</si>
  <si>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</si>
  <si>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</si>
  <si>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</si>
  <si>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</si>
  <si>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</si>
  <si>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</si>
  <si>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</si>
  <si>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</si>
  <si>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</si>
  <si>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</si>
  <si>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</si>
  <si>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</si>
  <si>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</si>
  <si>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</si>
  <si>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</si>
  <si>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</si>
  <si>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</si>
  <si>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</si>
  <si>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</si>
  <si>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</si>
  <si>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</si>
  <si>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</si>
  <si>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</si>
  <si>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</si>
  <si>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</si>
  <si>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</si>
  <si>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</si>
  <si>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</si>
  <si>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</si>
  <si>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</si>
  <si>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</si>
  <si>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</si>
  <si>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</si>
  <si>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</si>
  <si>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</si>
  <si>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</si>
  <si>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</si>
  <si>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</si>
  <si>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</si>
  <si>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</si>
  <si>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</si>
  <si>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</si>
  <si>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</si>
  <si>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</si>
  <si>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</si>
  <si>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</si>
  <si>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</si>
  <si>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</si>
  <si>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</si>
  <si>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</si>
  <si>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</si>
  <si>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</si>
  <si>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</si>
  <si>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</si>
  <si>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</si>
  <si>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</si>
  <si>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</si>
  <si>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</si>
  <si>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</si>
  <si>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</si>
  <si>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</si>
  <si>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</si>
  <si>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</si>
  <si>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</si>
  <si>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</si>
  <si>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</si>
  <si>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</si>
  <si>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</si>
  <si>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</si>
  <si>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</si>
  <si>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</si>
  <si>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</si>
  <si>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</si>
  <si>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</si>
  <si>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</si>
  <si>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</si>
  <si>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</si>
  <si>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</si>
  <si>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</si>
  <si>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</si>
  <si>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</si>
  <si>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</si>
  <si>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</si>
  <si>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</si>
  <si>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</si>
  <si>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</si>
  <si>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</si>
  <si>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</si>
  <si>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</si>
  <si>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</si>
  <si>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</si>
  <si>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</si>
  <si>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</si>
  <si>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</si>
  <si>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</si>
  <si>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</si>
  <si>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</si>
  <si>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</si>
  <si>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</si>
  <si>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</si>
  <si>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</si>
  <si>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</si>
  <si>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</si>
  <si>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</si>
  <si>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</si>
  <si>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</si>
  <si>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</si>
  <si>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</si>
  <si>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</si>
  <si>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</si>
  <si>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</si>
  <si>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</si>
  <si>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</si>
  <si>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</si>
  <si>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</si>
  <si>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</si>
  <si>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</si>
  <si>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</si>
  <si>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</si>
  <si>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</si>
  <si>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</si>
  <si>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</si>
  <si>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</si>
  <si>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</si>
  <si>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</si>
  <si>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</si>
  <si>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</si>
  <si>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</si>
  <si>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</si>
  <si>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</si>
  <si>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</si>
  <si>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</si>
  <si>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</si>
  <si>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</si>
  <si>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</si>
  <si>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</si>
  <si>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</si>
  <si>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</si>
  <si>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</si>
  <si>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</si>
  <si>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</si>
  <si>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</si>
  <si>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</si>
  <si>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</si>
  <si>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</si>
  <si>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</si>
  <si>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</si>
  <si>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</si>
  <si>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</si>
  <si>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</si>
  <si>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</si>
  <si>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</si>
  <si>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</si>
  <si>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</si>
  <si>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</si>
  <si>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</si>
  <si>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</si>
  <si>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</si>
  <si>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</si>
  <si>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</si>
  <si>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</si>
  <si>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</si>
  <si>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</si>
  <si>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</si>
  <si>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</si>
  <si>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</si>
  <si>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</si>
  <si>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</si>
  <si>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</si>
  <si>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</si>
  <si>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</si>
  <si>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</si>
  <si>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</si>
  <si>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</si>
  <si>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</si>
  <si>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</si>
  <si>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</si>
  <si>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</si>
  <si>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</si>
  <si>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</si>
  <si>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</si>
  <si>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</si>
  <si>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</si>
  <si>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</si>
  <si>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</si>
  <si>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</si>
  <si>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</si>
  <si>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</si>
  <si>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</si>
  <si>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</si>
  <si>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</si>
  <si>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</si>
  <si>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</si>
  <si>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</si>
  <si>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</si>
  <si>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</si>
  <si>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</si>
  <si>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</si>
  <si>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</si>
  <si>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</si>
  <si>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</si>
  <si>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</si>
  <si>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</si>
  <si>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</si>
  <si>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</si>
  <si>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</si>
  <si>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</si>
  <si>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</si>
  <si>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</si>
  <si>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</si>
  <si>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</si>
  <si>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</si>
  <si>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</si>
  <si>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</si>
  <si>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</si>
  <si>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</si>
  <si>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</si>
  <si>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</si>
  <si>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</si>
  <si>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</si>
  <si>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</si>
  <si>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</si>
  <si>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</si>
  <si>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</si>
  <si>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</si>
  <si>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</si>
  <si>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</si>
  <si>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</si>
  <si>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</si>
  <si>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</si>
  <si>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</si>
  <si>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</si>
  <si>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</si>
  <si>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</si>
  <si>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</si>
  <si>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</si>
  <si>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</si>
  <si>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</si>
  <si>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</si>
  <si>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</si>
  <si>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</si>
  <si>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</si>
  <si>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</si>
  <si>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</si>
  <si>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</si>
  <si>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</si>
  <si>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</si>
  <si>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</si>
  <si>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</si>
  <si>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</si>
  <si>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</si>
  <si>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</si>
  <si>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</si>
  <si>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</si>
  <si>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</si>
  <si>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</si>
  <si>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</si>
  <si>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</si>
  <si>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</si>
  <si>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</si>
  <si>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</si>
  <si>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</si>
  <si>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</si>
  <si>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</si>
  <si>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</si>
  <si>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</si>
  <si>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</si>
  <si>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</si>
  <si>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</si>
  <si>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</si>
  <si>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</si>
  <si>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</si>
  <si>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</si>
  <si>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</si>
  <si>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</si>
  <si>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</si>
  <si>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</si>
  <si>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</si>
  <si>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</si>
  <si>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</si>
  <si>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</si>
  <si>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</si>
  <si>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</si>
  <si>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</si>
  <si>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</si>
  <si>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</si>
  <si>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</si>
  <si>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</si>
  <si>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</si>
  <si>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</si>
  <si>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</si>
  <si>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</si>
  <si>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</si>
  <si>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</si>
  <si>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</si>
  <si>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</si>
  <si>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</si>
  <si>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</si>
  <si>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</si>
  <si>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</si>
  <si>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</si>
  <si>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</si>
  <si>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</si>
  <si>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</si>
  <si>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</si>
  <si>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</si>
  <si>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</si>
  <si>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</si>
  <si>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</si>
  <si>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</si>
  <si>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</si>
  <si>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</si>
  <si>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</si>
  <si>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</si>
  <si>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</si>
  <si>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</si>
  <si>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</si>
  <si>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</si>
  <si>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</si>
  <si>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</si>
  <si>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</si>
  <si>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</si>
  <si>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</si>
  <si>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</si>
  <si>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</si>
  <si>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</si>
  <si>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</si>
  <si>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</si>
  <si>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</si>
  <si>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</si>
  <si>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</si>
  <si>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</si>
  <si>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</si>
  <si>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</si>
  <si>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</si>
  <si>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</si>
  <si>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</si>
  <si>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</si>
  <si>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</si>
  <si>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</si>
  <si>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</si>
  <si>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</si>
  <si>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</si>
  <si>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</si>
  <si>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</si>
  <si>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</si>
  <si>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</si>
  <si>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</si>
  <si>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</si>
  <si>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</si>
  <si>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</si>
  <si>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</si>
  <si>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</si>
  <si>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</si>
  <si>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</si>
  <si>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</si>
  <si>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</si>
  <si>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</si>
  <si>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</si>
  <si>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</si>
  <si>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</si>
  <si>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</si>
  <si>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</si>
  <si>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</si>
  <si>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</si>
  <si>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</si>
  <si>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</si>
  <si>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</si>
  <si>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</si>
  <si>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</si>
  <si>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</si>
  <si>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</si>
  <si>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</si>
  <si>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</si>
  <si>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</si>
  <si>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</si>
  <si>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</si>
  <si>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</si>
  <si>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</si>
  <si>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</si>
  <si>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</si>
  <si>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</si>
  <si>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</si>
  <si>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</si>
  <si>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</si>
  <si>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</si>
  <si>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</si>
  <si>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</si>
  <si>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</si>
  <si>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</si>
  <si>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</si>
  <si>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</si>
  <si>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</si>
  <si>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</si>
  <si>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</si>
  <si>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</si>
  <si>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</si>
  <si>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</si>
  <si>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</si>
  <si>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</si>
  <si>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</si>
  <si>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</si>
  <si>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</si>
  <si>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</si>
  <si>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</si>
  <si>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</si>
  <si>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</si>
  <si>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</si>
  <si>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</si>
  <si>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</si>
  <si>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</si>
  <si>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</si>
  <si>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</si>
  <si>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</si>
  <si>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</si>
  <si>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</si>
  <si>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</si>
  <si>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</si>
  <si>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</si>
  <si>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</si>
  <si>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</si>
  <si>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</si>
  <si>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</si>
  <si>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</si>
  <si>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</si>
  <si>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</si>
  <si>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</si>
  <si>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</si>
  <si>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</si>
  <si>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</si>
  <si>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</si>
  <si>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</si>
  <si>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</si>
  <si>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</si>
  <si>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</si>
  <si>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</si>
  <si>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</si>
  <si>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</si>
  <si>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</si>
  <si>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</si>
  <si>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</si>
  <si>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</si>
  <si>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</si>
  <si>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</si>
  <si>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</si>
  <si>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</si>
  <si>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</si>
  <si>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</si>
  <si>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</si>
  <si>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</si>
  <si>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</si>
  <si>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</si>
  <si>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</si>
  <si>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</si>
  <si>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</si>
  <si>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</si>
  <si>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</si>
  <si>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</si>
  <si>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</si>
  <si>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</si>
  <si>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</si>
  <si>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</si>
  <si>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</si>
  <si>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</si>
  <si>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</si>
  <si>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</si>
  <si>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</si>
  <si>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</si>
  <si>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</si>
  <si>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</si>
  <si>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</si>
  <si>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</si>
  <si>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</si>
  <si>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</si>
  <si>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</si>
  <si>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</si>
  <si>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</si>
  <si>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</si>
  <si>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</si>
  <si>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</si>
  <si>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</si>
  <si>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</si>
  <si>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</si>
  <si>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</si>
  <si>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</si>
  <si>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</si>
  <si>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</si>
  <si>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</si>
  <si>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</si>
  <si>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</si>
  <si>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</si>
  <si>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</si>
  <si>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</si>
  <si>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</si>
  <si>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</si>
  <si>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</si>
  <si>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</si>
  <si>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</si>
  <si>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</si>
  <si>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</si>
  <si>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</si>
  <si>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</si>
  <si>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</si>
  <si>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</si>
  <si>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</si>
  <si>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</si>
  <si>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</si>
  <si>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</si>
  <si>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</si>
  <si>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</si>
  <si>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</si>
  <si>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</si>
  <si>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</si>
  <si>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</si>
  <si>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</si>
  <si>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</si>
  <si>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</si>
  <si>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</si>
  <si>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</si>
  <si>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</si>
  <si>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</si>
  <si>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</si>
  <si>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</si>
  <si>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</si>
  <si>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</si>
  <si>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</si>
  <si>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</si>
  <si>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</si>
  <si>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</si>
  <si>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</si>
  <si>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</si>
  <si>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</si>
  <si>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</si>
  <si>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</si>
  <si>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</si>
  <si>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</si>
  <si>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</si>
  <si>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</si>
  <si>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</si>
  <si>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</si>
  <si>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</si>
  <si>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</si>
  <si>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</si>
  <si>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</si>
  <si>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</si>
  <si>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</si>
  <si>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</si>
  <si>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</si>
  <si>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</si>
  <si>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</si>
  <si>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</si>
  <si>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</si>
  <si>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</si>
  <si>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</si>
  <si>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</si>
  <si>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</si>
  <si>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</si>
  <si>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</si>
  <si>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</si>
  <si>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</si>
  <si>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</si>
  <si>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</si>
  <si>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</si>
  <si>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</si>
  <si>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</si>
  <si>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</si>
  <si>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</si>
  <si>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</si>
  <si>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</si>
  <si>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</si>
  <si>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</si>
  <si>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</si>
  <si>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</si>
  <si>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</si>
  <si>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</si>
  <si>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</si>
  <si>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</si>
  <si>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</si>
  <si>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</si>
  <si>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</si>
  <si>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</si>
  <si>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</si>
  <si>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</si>
  <si>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</si>
  <si>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</si>
  <si>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</si>
  <si>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</si>
  <si>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</si>
  <si>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</si>
  <si>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</si>
  <si>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</si>
  <si>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</si>
  <si>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</si>
  <si>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</si>
  <si>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</si>
  <si>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</si>
  <si>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</si>
  <si>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</si>
  <si>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</si>
  <si>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</si>
  <si>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</si>
  <si>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</si>
  <si>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</si>
  <si>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</si>
  <si>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</si>
  <si>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</si>
  <si>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</si>
  <si>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</si>
  <si>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</si>
  <si>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</si>
  <si>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</si>
  <si>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</si>
  <si>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</si>
  <si>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</si>
  <si>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</si>
  <si>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</si>
  <si>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</si>
  <si>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</si>
  <si>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</si>
  <si>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</si>
  <si>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</si>
  <si>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</si>
  <si>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</si>
  <si>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</si>
  <si>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</si>
  <si>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</si>
  <si>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</si>
  <si>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</si>
  <si>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</si>
  <si>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</si>
  <si>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</si>
  <si>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</si>
  <si>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</si>
  <si>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</si>
  <si>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</si>
  <si>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</si>
  <si>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</si>
  <si>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</si>
  <si>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</si>
  <si>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</si>
  <si>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</si>
  <si>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</si>
  <si>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</si>
  <si>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</si>
  <si>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</si>
  <si>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</si>
  <si>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</si>
  <si>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</si>
  <si>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</si>
  <si>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</si>
  <si>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</si>
  <si>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</si>
  <si>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</si>
  <si>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</si>
  <si>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</si>
  <si>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</si>
  <si>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</si>
  <si>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</si>
  <si>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</si>
  <si>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</si>
  <si>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</si>
  <si>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</si>
  <si>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</si>
  <si>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</si>
  <si>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</si>
  <si>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</si>
  <si>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</si>
  <si>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</si>
  <si>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</si>
  <si>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</si>
  <si>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</si>
  <si>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</si>
  <si>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</si>
  <si>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</si>
  <si>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</si>
  <si>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</si>
  <si>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</si>
  <si>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</si>
  <si>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</si>
  <si>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</si>
  <si>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</si>
  <si>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</si>
  <si>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</si>
  <si>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</si>
  <si>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</si>
  <si>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</si>
  <si>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</si>
  <si>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</si>
  <si>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</si>
  <si>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</si>
  <si>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</si>
  <si>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</si>
  <si>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</si>
  <si>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</si>
  <si>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</si>
  <si>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</si>
  <si>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</si>
  <si>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</si>
  <si>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</si>
  <si>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</si>
  <si>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</si>
  <si>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</si>
  <si>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</si>
  <si>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</si>
  <si>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</si>
  <si>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</si>
  <si>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</si>
  <si>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</si>
  <si>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</si>
  <si>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</si>
  <si>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</si>
  <si>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</si>
  <si>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</si>
  <si>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</si>
  <si>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</si>
  <si>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</si>
  <si>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</si>
  <si>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</si>
  <si>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</si>
  <si>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</si>
  <si>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</si>
  <si>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</si>
  <si>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</si>
  <si>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</si>
  <si>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</si>
  <si>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</si>
  <si>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</si>
  <si>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</si>
  <si>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</si>
  <si>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</si>
  <si>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</si>
  <si>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</si>
  <si>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</si>
  <si>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</si>
  <si>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</si>
  <si>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</si>
  <si>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</si>
  <si>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</si>
  <si>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</si>
  <si>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</si>
  <si>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</si>
  <si>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</si>
  <si>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</si>
  <si>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</si>
  <si>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</si>
  <si>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</si>
  <si>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</si>
  <si>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</si>
  <si>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</si>
  <si>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</si>
  <si>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</si>
  <si>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</si>
  <si>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</si>
  <si>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</si>
  <si>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</si>
  <si>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</si>
  <si>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</si>
  <si>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</si>
  <si>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</si>
  <si>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</si>
  <si>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</si>
  <si>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</si>
  <si>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</si>
  <si>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</si>
  <si>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</si>
  <si>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</si>
  <si>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</si>
  <si>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</si>
  <si>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</si>
  <si>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</si>
  <si>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</si>
  <si>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</si>
  <si>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</si>
  <si>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</si>
  <si>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</si>
  <si>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</si>
  <si>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</si>
  <si>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</si>
  <si>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</si>
  <si>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</si>
  <si>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</si>
  <si>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</si>
  <si>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</si>
  <si>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</si>
  <si>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</si>
  <si>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</si>
  <si>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</si>
  <si>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</si>
  <si>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</si>
  <si>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</si>
  <si>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</si>
  <si>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</si>
  <si>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</si>
  <si>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</si>
  <si>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</si>
  <si>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</si>
  <si>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</si>
  <si>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</si>
  <si>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</si>
  <si>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</si>
  <si>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</si>
  <si>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</si>
  <si>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</si>
  <si>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</si>
  <si>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</si>
  <si>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</si>
  <si>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</si>
  <si>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</si>
  <si>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</si>
  <si>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</si>
  <si>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</si>
  <si>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</si>
  <si>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</si>
  <si>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</si>
  <si>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</si>
  <si>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</si>
  <si>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</si>
  <si>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</si>
  <si>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</si>
  <si>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</si>
  <si>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</si>
  <si>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</si>
  <si>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</si>
  <si>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</si>
  <si>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</si>
  <si>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</si>
  <si>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</si>
  <si>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</si>
  <si>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</si>
  <si>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</si>
  <si>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</si>
  <si>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</si>
  <si>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</si>
  <si>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</si>
  <si>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</si>
  <si>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</si>
  <si>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</si>
  <si>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</si>
  <si>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</si>
  <si>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</si>
  <si>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</si>
  <si>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</si>
  <si>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</si>
  <si>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</si>
  <si>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</si>
  <si>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</si>
  <si>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</si>
  <si>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</si>
  <si>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</si>
  <si>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</si>
  <si>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</si>
  <si>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</si>
  <si>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</si>
  <si>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</si>
  <si>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</si>
  <si>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</si>
  <si>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</si>
  <si>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</si>
  <si>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</si>
  <si>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</si>
  <si>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</si>
  <si>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</si>
  <si>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</si>
  <si>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</si>
  <si>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</si>
  <si>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</si>
  <si>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</si>
  <si>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</si>
  <si>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</si>
  <si>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</si>
  <si>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</si>
  <si>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</si>
  <si>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</si>
  <si>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</si>
  <si>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</si>
  <si>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</si>
  <si>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</si>
  <si>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</si>
  <si>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</si>
  <si>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</si>
  <si>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</si>
  <si>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</si>
  <si>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</si>
  <si>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</si>
  <si>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</si>
  <si>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</si>
  <si>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</si>
  <si>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</si>
  <si>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</si>
  <si>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</si>
  <si>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</si>
  <si>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</si>
  <si>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</si>
  <si>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</si>
  <si>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</si>
  <si>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</si>
  <si>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</si>
  <si>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</si>
  <si>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</si>
  <si>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</si>
  <si>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</si>
  <si>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</si>
  <si>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</si>
  <si>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</si>
  <si>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</si>
  <si>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</si>
  <si>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</si>
  <si>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</si>
  <si>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</si>
  <si>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</si>
  <si>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</si>
  <si>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</si>
  <si>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</si>
  <si>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</si>
  <si>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</si>
  <si>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</si>
  <si>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</si>
  <si>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</si>
  <si>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</si>
  <si>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</si>
  <si>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</si>
  <si>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</si>
  <si>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</si>
  <si>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</si>
  <si>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</si>
  <si>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</si>
  <si>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</si>
  <si>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</si>
  <si>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</si>
  <si>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</si>
  <si>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</si>
  <si>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</si>
  <si>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</si>
  <si>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</si>
  <si>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</si>
  <si>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</si>
  <si>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</si>
  <si>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</si>
  <si>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</si>
  <si>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</si>
  <si>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</si>
  <si>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</si>
  <si>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</si>
  <si>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</si>
  <si>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</si>
  <si>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</si>
  <si>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</si>
  <si>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</si>
  <si>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</si>
  <si>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</si>
  <si>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</si>
  <si>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</si>
  <si>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</si>
  <si>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</si>
  <si>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</si>
  <si>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</si>
  <si>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</si>
  <si>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</si>
  <si>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</si>
  <si>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</si>
  <si>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</si>
  <si>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</si>
  <si>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</si>
  <si>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</si>
  <si>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</si>
  <si>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</si>
  <si>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</si>
  <si>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</si>
  <si>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</si>
  <si>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</si>
  <si>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</si>
  <si>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</si>
  <si>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</si>
  <si>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</si>
  <si>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</si>
  <si>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</si>
  <si>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</si>
  <si>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</si>
  <si>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</si>
  <si>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</si>
  <si>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</si>
  <si>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</si>
  <si>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</si>
  <si>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</si>
  <si>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</si>
  <si>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</si>
  <si>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</si>
  <si>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</si>
  <si>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</si>
  <si>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</si>
  <si>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</si>
  <si>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</si>
  <si>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</si>
  <si>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</si>
  <si>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</si>
  <si>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</si>
  <si>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</si>
  <si>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</si>
  <si>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</si>
  <si>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</si>
  <si>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</si>
  <si>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</si>
  <si>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</si>
  <si>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</si>
  <si>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</si>
  <si>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</si>
  <si>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</si>
  <si>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</si>
  <si>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</si>
  <si>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</si>
  <si>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</si>
  <si>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</si>
  <si>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</si>
  <si>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</si>
  <si>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</si>
  <si>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</si>
  <si>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</si>
  <si>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</si>
  <si>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</si>
  <si>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</si>
  <si>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</si>
  <si>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</si>
  <si>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</si>
  <si>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</si>
  <si>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</si>
  <si>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</si>
  <si>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</si>
  <si>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</si>
  <si>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</si>
  <si>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</si>
  <si>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</si>
  <si>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</si>
  <si>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</si>
  <si>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</si>
  <si>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</si>
  <si>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</si>
  <si>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</si>
  <si>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</si>
  <si>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</si>
  <si>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</si>
  <si>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</si>
  <si>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</si>
  <si>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</si>
  <si>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</si>
  <si>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</si>
  <si>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</si>
  <si>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</si>
  <si>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</si>
  <si>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</si>
  <si>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</si>
  <si>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</si>
  <si>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</si>
  <si>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</si>
  <si>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</si>
  <si>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</si>
  <si>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</si>
  <si>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</si>
  <si>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</si>
  <si>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</si>
  <si>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</si>
  <si>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</si>
  <si>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</si>
  <si>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</si>
  <si>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</si>
  <si>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</si>
  <si>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</si>
  <si>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</si>
  <si>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</si>
  <si>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</si>
  <si>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</si>
  <si>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</si>
  <si>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</si>
  <si>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</si>
  <si>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</si>
  <si>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</si>
  <si>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</si>
  <si>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</si>
  <si>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</si>
  <si>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</si>
  <si>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</si>
  <si>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</si>
  <si>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</si>
  <si>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</si>
  <si>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</si>
  <si>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</si>
  <si>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</si>
  <si>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</si>
  <si>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</si>
  <si>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</si>
  <si>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</si>
  <si>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</si>
  <si>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</si>
  <si>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</si>
  <si>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</si>
  <si>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</si>
  <si>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</si>
  <si>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</si>
  <si>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</si>
  <si>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</si>
  <si>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</si>
  <si>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</si>
  <si>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</si>
  <si>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</si>
  <si>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</si>
  <si>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</si>
  <si>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</si>
  <si>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</si>
  <si>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</si>
  <si>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</si>
  <si>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</si>
  <si>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</si>
  <si>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</si>
  <si>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</si>
  <si>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</si>
  <si>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</si>
  <si>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</si>
  <si>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</si>
  <si>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</si>
  <si>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</si>
  <si>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</si>
  <si>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</si>
  <si>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</si>
  <si>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</si>
  <si>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</si>
  <si>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</si>
  <si>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</si>
  <si>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</si>
  <si>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</si>
  <si>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</si>
  <si>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</si>
  <si>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</si>
  <si>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</si>
  <si>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</si>
  <si>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</si>
  <si>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</si>
  <si>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</si>
  <si>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</si>
  <si>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</si>
  <si>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</si>
  <si>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</si>
  <si>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</si>
  <si>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</si>
  <si>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</si>
  <si>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</si>
  <si>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</si>
  <si>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</si>
  <si>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</si>
  <si>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</si>
  <si>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</si>
  <si>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</si>
  <si>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</si>
  <si>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</si>
  <si>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</si>
  <si>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</si>
  <si>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</si>
  <si>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</si>
  <si>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</si>
  <si>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</si>
  <si>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</si>
  <si>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</si>
  <si>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</si>
  <si>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</si>
  <si>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</si>
  <si>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</si>
  <si>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</si>
  <si>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</si>
  <si>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</si>
  <si>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</si>
  <si>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</si>
  <si>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</si>
  <si>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</si>
  <si>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</si>
  <si>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</si>
  <si>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</si>
  <si>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</si>
  <si>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</si>
  <si>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</si>
  <si>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</si>
  <si>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</si>
  <si>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</si>
  <si>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</si>
  <si>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</si>
  <si>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</si>
  <si>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</si>
  <si>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</si>
  <si>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</si>
  <si>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</si>
  <si>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</si>
  <si>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</si>
  <si>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</si>
  <si>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</si>
  <si>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</si>
  <si>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</si>
  <si>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</si>
  <si>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</si>
  <si>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</si>
  <si>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</si>
  <si>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</si>
  <si>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</si>
  <si>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</si>
  <si>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</si>
  <si>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</si>
  <si>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</si>
  <si>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</si>
  <si>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</si>
  <si>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</si>
  <si>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</si>
  <si>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</si>
  <si>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</si>
  <si>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</si>
  <si>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</si>
  <si>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</si>
  <si>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</si>
  <si>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</si>
  <si>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</si>
  <si>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</si>
  <si>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</si>
  <si>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</si>
  <si>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</si>
  <si>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</si>
  <si>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</si>
  <si>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</si>
  <si>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</si>
  <si>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</si>
  <si>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</si>
  <si>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</si>
  <si>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</si>
  <si>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</si>
  <si>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</si>
  <si>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</si>
  <si>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</si>
  <si>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</si>
  <si>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</si>
  <si>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</si>
  <si>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</si>
  <si>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</si>
  <si>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</si>
  <si>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</si>
  <si>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</si>
  <si>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</si>
  <si>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</si>
  <si>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</si>
  <si>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</si>
  <si>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</si>
  <si>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</si>
  <si>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</si>
  <si>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</si>
  <si>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</si>
  <si>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</si>
  <si>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</si>
  <si>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</si>
  <si>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</si>
  <si>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</si>
  <si>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</si>
  <si>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</si>
  <si>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</si>
  <si>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</si>
  <si>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</si>
  <si>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</si>
  <si>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</si>
  <si>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</si>
  <si>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</si>
  <si>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</si>
  <si>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</si>
  <si>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</si>
  <si>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</si>
  <si>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</si>
  <si>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</si>
  <si>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</si>
  <si>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</si>
  <si>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</si>
  <si>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</si>
  <si>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</si>
  <si>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</si>
  <si>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</si>
  <si>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</si>
  <si>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</si>
  <si>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</si>
  <si>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</si>
  <si>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</si>
  <si>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</si>
  <si>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</si>
  <si>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</si>
  <si>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</si>
  <si>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</si>
  <si>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</si>
  <si>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</si>
  <si>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</si>
  <si>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</si>
  <si>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</si>
  <si>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</si>
  <si>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</si>
  <si>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</si>
  <si>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</si>
  <si>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</si>
  <si>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</si>
  <si>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</si>
  <si>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</si>
  <si>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</si>
  <si>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</si>
  <si>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</si>
  <si>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</si>
  <si>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</si>
  <si>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</si>
  <si>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</si>
  <si>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</si>
  <si>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</si>
  <si>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</si>
  <si>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</si>
  <si>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</si>
  <si>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</si>
  <si>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</si>
  <si>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</si>
  <si>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</si>
  <si>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</si>
  <si>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</si>
  <si>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</si>
  <si>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</si>
  <si>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</si>
  <si>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</si>
  <si>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</si>
  <si>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</si>
  <si>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</si>
  <si>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</si>
  <si>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</si>
  <si>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</si>
  <si>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</si>
  <si>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</si>
  <si>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</si>
  <si>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</si>
  <si>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</si>
  <si>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</si>
  <si>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</si>
  <si>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</si>
  <si>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</si>
  <si>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</si>
  <si>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</si>
  <si>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</si>
  <si>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</si>
  <si>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</si>
  <si>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</si>
  <si>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</si>
  <si>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</si>
  <si>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</si>
  <si>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</si>
  <si>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</si>
  <si>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</si>
  <si>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</si>
  <si>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</si>
  <si>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</si>
  <si>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</si>
  <si>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</si>
  <si>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</si>
  <si>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</si>
  <si>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</si>
  <si>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</si>
  <si>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</si>
  <si>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</si>
  <si>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</si>
  <si>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</si>
  <si>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</si>
  <si>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</si>
  <si>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</si>
  <si>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</si>
  <si>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</si>
  <si>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</si>
  <si>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</si>
  <si>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</si>
  <si>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</si>
  <si>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</si>
  <si>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</si>
  <si>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</si>
  <si>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</si>
  <si>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</si>
  <si>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</si>
  <si>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</si>
  <si>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</si>
  <si>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</si>
  <si>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</si>
  <si>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</si>
  <si>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</si>
  <si>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</si>
  <si>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</si>
  <si>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</si>
  <si>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</si>
  <si>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</si>
  <si>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</si>
  <si>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</si>
  <si>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</si>
  <si>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</si>
  <si>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</si>
  <si>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</si>
  <si>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</si>
  <si>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</si>
  <si>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</si>
  <si>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</si>
  <si>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</si>
  <si>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</si>
  <si>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</si>
  <si>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</si>
  <si>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</si>
  <si>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</si>
  <si>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</si>
  <si>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</si>
  <si>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</si>
  <si>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</si>
  <si>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</si>
  <si>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</si>
  <si>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</si>
  <si>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</si>
  <si>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</si>
  <si>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</si>
  <si>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</si>
  <si>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</si>
  <si>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</si>
  <si>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</si>
  <si>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</si>
  <si>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</si>
  <si>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</si>
  <si>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</si>
  <si>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</si>
  <si>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</si>
  <si>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</si>
  <si>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</si>
  <si>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</si>
  <si>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</si>
  <si>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</si>
  <si>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</si>
  <si>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</si>
  <si>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</si>
  <si>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</si>
  <si>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</si>
  <si>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</si>
  <si>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</si>
  <si>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</si>
  <si>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</si>
  <si>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</si>
  <si>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</si>
  <si>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</si>
  <si>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</si>
  <si>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</si>
  <si>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</si>
  <si>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</si>
  <si>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</si>
  <si>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</si>
  <si>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</si>
  <si>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</si>
  <si>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</si>
  <si>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</si>
  <si>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</si>
  <si>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</si>
  <si>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</si>
  <si>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</si>
  <si>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</si>
  <si>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</si>
  <si>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</si>
  <si>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</si>
  <si>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</si>
  <si>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</si>
  <si>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</si>
  <si>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</si>
  <si>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</si>
  <si>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</si>
  <si>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</si>
  <si>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</si>
  <si>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</si>
  <si>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</si>
  <si>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</si>
  <si>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</si>
  <si>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</si>
  <si>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</si>
  <si>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</si>
  <si>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</si>
  <si>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</si>
  <si>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</si>
  <si>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</si>
  <si>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</si>
  <si>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</si>
  <si>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</si>
  <si>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</si>
  <si>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</si>
  <si>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</si>
  <si>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</si>
  <si>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</si>
  <si>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</si>
  <si>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</si>
  <si>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</si>
  <si>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</si>
  <si>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</si>
  <si>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</si>
  <si>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</si>
  <si>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</si>
  <si>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</si>
  <si>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</si>
  <si>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</si>
  <si>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</si>
  <si>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</si>
  <si>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</si>
  <si>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</si>
  <si>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</si>
  <si>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</si>
  <si>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</si>
  <si>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</si>
  <si>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</si>
  <si>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</si>
  <si>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</si>
  <si>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</si>
  <si>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</si>
  <si>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</si>
  <si>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</si>
  <si>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</si>
  <si>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</si>
  <si>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</si>
  <si>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</si>
  <si>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</si>
  <si>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</si>
  <si>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</si>
  <si>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</si>
  <si>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</si>
  <si>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</si>
  <si>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</si>
  <si>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</si>
  <si>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</si>
  <si>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</si>
  <si>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</si>
  <si>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</si>
  <si>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</si>
  <si>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</si>
  <si>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</si>
  <si>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</si>
  <si>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</si>
  <si>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</si>
  <si>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</si>
  <si>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</si>
  <si>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</si>
  <si>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</si>
  <si>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</si>
  <si>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</si>
  <si>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</si>
  <si>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</si>
  <si>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</si>
  <si>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</si>
  <si>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</si>
  <si>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</si>
  <si>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</si>
  <si>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</si>
  <si>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</si>
  <si>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</si>
  <si>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</si>
  <si>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</si>
  <si>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</si>
  <si>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</si>
  <si>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</si>
  <si>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</si>
  <si>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</si>
  <si>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</si>
  <si>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</si>
  <si>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</si>
  <si>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</si>
  <si>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</si>
  <si>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</si>
  <si>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</si>
  <si>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</si>
  <si>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</si>
  <si>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</si>
  <si>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</si>
  <si>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</si>
  <si>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</si>
  <si>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</si>
  <si>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</si>
  <si>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</si>
  <si>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</si>
  <si>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</si>
  <si>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</si>
  <si>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</si>
  <si>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</si>
  <si>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</si>
  <si>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</si>
  <si>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</si>
  <si>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</si>
  <si>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</si>
  <si>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</si>
  <si>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</si>
  <si>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</si>
  <si>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</si>
  <si>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</si>
  <si>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</si>
  <si>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</si>
  <si>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</si>
  <si>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</si>
  <si>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</si>
  <si>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</si>
  <si>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</si>
  <si>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</si>
  <si>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</si>
  <si>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</si>
  <si>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</si>
  <si>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</si>
  <si>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</si>
  <si>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</si>
  <si>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</si>
  <si>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</si>
  <si>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</si>
  <si>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</si>
  <si>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</si>
  <si>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</si>
  <si>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</si>
  <si>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</si>
  <si>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</si>
  <si>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</si>
  <si>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</si>
  <si>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</si>
  <si>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</si>
  <si>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</si>
  <si>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</si>
  <si>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</si>
  <si>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</si>
  <si>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</si>
  <si>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</si>
  <si>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</si>
  <si>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</si>
  <si>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</si>
  <si>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</si>
  <si>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</si>
  <si>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</si>
  <si>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</si>
  <si>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</si>
  <si>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</si>
  <si>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</si>
  <si>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</si>
  <si>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</si>
  <si>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</si>
  <si>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</si>
  <si>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</si>
  <si>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</si>
  <si>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</si>
  <si>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</si>
  <si>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</si>
  <si>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</si>
  <si>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</si>
  <si>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</si>
  <si>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</si>
  <si>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</si>
  <si>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</si>
  <si>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</si>
  <si>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</si>
  <si>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</si>
  <si>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</si>
  <si>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</si>
  <si>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</si>
  <si>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</si>
  <si>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</si>
  <si>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</si>
  <si>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</si>
  <si>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</si>
  <si>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</si>
  <si>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</si>
  <si>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</si>
  <si>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</si>
  <si>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</si>
  <si>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</si>
  <si>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</si>
  <si>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</si>
  <si>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</si>
  <si>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</si>
  <si>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</si>
  <si>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</si>
  <si>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</si>
  <si>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</si>
  <si>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</si>
  <si>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</si>
  <si>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</si>
  <si>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</si>
  <si>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</si>
  <si>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</si>
  <si>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</si>
  <si>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</si>
  <si>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</si>
  <si>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</si>
  <si>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</si>
  <si>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</si>
  <si>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</si>
  <si>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</si>
  <si>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</si>
  <si>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</si>
  <si>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</si>
  <si>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</si>
  <si>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</si>
  <si>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</si>
  <si>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</si>
  <si>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</si>
  <si>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</si>
  <si>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</si>
  <si>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</si>
  <si>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</si>
  <si>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</si>
  <si>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</si>
  <si>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</si>
  <si>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</si>
  <si>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</si>
  <si>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</si>
  <si>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</si>
  <si>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</si>
  <si>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</si>
  <si>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</si>
  <si>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</si>
  <si>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</si>
  <si>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</si>
  <si>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</si>
  <si>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</si>
  <si>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</si>
  <si>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</si>
  <si>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</si>
  <si>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</si>
  <si>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</si>
  <si>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</si>
  <si>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</si>
  <si>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</si>
  <si>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</si>
  <si>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</si>
  <si>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</si>
  <si>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</si>
  <si>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</si>
  <si>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</si>
  <si>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</si>
  <si>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</si>
  <si>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</si>
  <si>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</si>
  <si>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</si>
  <si>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</si>
  <si>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</si>
  <si>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</si>
  <si>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</si>
  <si>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</si>
  <si>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</si>
  <si>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</si>
  <si>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</si>
  <si>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</si>
  <si>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</si>
  <si>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</si>
  <si>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</si>
  <si>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</si>
  <si>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</si>
  <si>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</si>
  <si>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</si>
  <si>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</si>
  <si>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</si>
  <si>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</si>
  <si>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</si>
  <si>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</si>
  <si>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</si>
  <si>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</si>
  <si>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</si>
  <si>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</si>
  <si>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</si>
  <si>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</si>
  <si>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</si>
  <si>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</si>
  <si>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</si>
  <si>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</si>
  <si>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</si>
  <si>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</si>
  <si>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</si>
  <si>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</si>
  <si>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</si>
  <si>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</si>
  <si>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</si>
  <si>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</si>
  <si>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</si>
  <si>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</si>
  <si>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</si>
  <si>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</si>
  <si>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</si>
  <si>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</si>
  <si>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</si>
  <si>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</si>
  <si>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</si>
  <si>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</si>
  <si>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</si>
  <si>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</si>
  <si>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</si>
  <si>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</si>
  <si>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</si>
  <si>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</si>
  <si>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</si>
  <si>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</si>
  <si>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</si>
  <si>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</si>
  <si>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</si>
  <si>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</si>
  <si>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</si>
  <si>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</si>
  <si>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</si>
  <si>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</si>
  <si>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</si>
  <si>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</si>
  <si>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</si>
  <si>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</si>
  <si>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</si>
  <si>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</si>
  <si>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</si>
  <si>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</si>
  <si>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</si>
  <si>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</si>
  <si>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</si>
  <si>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</si>
  <si>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</si>
  <si>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</si>
  <si>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</si>
  <si>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</si>
  <si>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</si>
  <si>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</si>
  <si>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</si>
  <si>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</si>
  <si>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</si>
  <si>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</si>
  <si>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</si>
  <si>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</si>
  <si>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</si>
  <si>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</si>
  <si>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</si>
  <si>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</si>
  <si>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</si>
  <si>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</si>
  <si>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</si>
  <si>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</si>
  <si>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</si>
  <si>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</si>
  <si>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</si>
  <si>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</si>
  <si>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</si>
  <si>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</si>
  <si>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</si>
  <si>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</si>
  <si>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</si>
  <si>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</si>
  <si>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</si>
  <si>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</si>
  <si>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</si>
  <si>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</si>
  <si>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</si>
  <si>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</si>
  <si>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</si>
  <si>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</si>
  <si>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</si>
  <si>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</si>
  <si>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</si>
  <si>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</si>
  <si>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</si>
  <si>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</si>
  <si>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</si>
  <si>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</si>
  <si>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</si>
  <si>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</si>
  <si>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</si>
  <si>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</si>
  <si>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</si>
  <si>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</si>
  <si>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</si>
  <si>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</si>
  <si>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</si>
  <si>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</si>
  <si>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</si>
  <si>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</si>
  <si>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</si>
  <si>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</si>
  <si>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</si>
  <si>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</si>
  <si>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</si>
  <si>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</si>
  <si>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</si>
  <si>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</si>
  <si>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</si>
  <si>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</si>
  <si>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</si>
  <si>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</si>
  <si>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</si>
  <si>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</si>
  <si>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</si>
  <si>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</si>
  <si>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</si>
  <si>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</si>
  <si>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</si>
  <si>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</si>
  <si>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</si>
  <si>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</si>
  <si>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</si>
  <si>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</si>
  <si>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</si>
  <si>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</si>
  <si>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</si>
  <si>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</si>
  <si>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</si>
  <si>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</si>
  <si>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</si>
  <si>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</si>
  <si>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</si>
  <si>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</si>
  <si>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</si>
  <si>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</si>
  <si>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</si>
  <si>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</si>
  <si>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</si>
  <si>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</si>
  <si>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</si>
  <si>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</si>
  <si>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</si>
  <si>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</si>
  <si>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</si>
  <si>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</si>
  <si>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</si>
  <si>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</si>
  <si>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</si>
  <si>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</si>
  <si>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</si>
  <si>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</si>
  <si>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</si>
  <si>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</si>
  <si>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</si>
  <si>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</si>
  <si>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</si>
  <si>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</si>
  <si>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</si>
  <si>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</si>
  <si>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</si>
  <si>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</si>
  <si>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</si>
  <si>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</si>
  <si>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</si>
  <si>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</si>
  <si>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</si>
  <si>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</si>
  <si>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</si>
  <si>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</si>
  <si>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</si>
  <si>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</si>
  <si>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</si>
  <si>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</si>
  <si>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</si>
  <si>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</si>
  <si>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</si>
  <si>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</si>
  <si>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</si>
  <si>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</si>
  <si>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</si>
  <si>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</si>
  <si>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</si>
  <si>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</si>
  <si>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</si>
  <si>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</si>
  <si>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</si>
  <si>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</si>
  <si>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</si>
  <si>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</si>
  <si>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</si>
  <si>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</si>
  <si>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</si>
  <si>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</si>
  <si>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</si>
  <si>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</si>
  <si>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</si>
  <si>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</si>
  <si>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</si>
  <si>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</si>
  <si>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</si>
  <si>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</si>
  <si>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</si>
  <si>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</si>
  <si>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</si>
  <si>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</si>
  <si>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</si>
  <si>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</si>
  <si>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</si>
  <si>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</si>
  <si>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</si>
  <si>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</si>
  <si>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</si>
  <si>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</si>
  <si>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</si>
  <si>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</si>
  <si>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</si>
  <si>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</si>
  <si>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</si>
  <si>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</si>
  <si>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</si>
  <si>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</si>
  <si>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</si>
  <si>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</si>
  <si>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</si>
  <si>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</si>
  <si>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</si>
  <si>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</si>
  <si>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</si>
  <si>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</si>
  <si>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</si>
  <si>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</si>
  <si>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</si>
  <si>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</si>
  <si>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</si>
  <si>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</si>
  <si>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</si>
  <si>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</si>
  <si>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</si>
  <si>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</si>
  <si>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</si>
  <si>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</si>
  <si>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</si>
  <si>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</si>
  <si>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</si>
  <si>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</si>
  <si>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</si>
  <si>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</si>
  <si>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</si>
  <si>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</si>
  <si>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</si>
  <si>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</si>
  <si>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</si>
  <si>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</si>
  <si>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</si>
  <si>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</si>
  <si>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</si>
  <si>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</si>
  <si>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</si>
  <si>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</si>
  <si>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</si>
  <si>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</si>
  <si>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</si>
  <si>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</si>
  <si>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</si>
  <si>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</si>
  <si>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</si>
  <si>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</si>
  <si>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</si>
  <si>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</si>
  <si>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</si>
  <si>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</si>
  <si>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</si>
  <si>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</si>
  <si>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</si>
  <si>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</si>
  <si>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</si>
  <si>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</si>
  <si>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</si>
  <si>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</si>
  <si>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</si>
  <si>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</si>
  <si>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</si>
  <si>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</si>
  <si>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</si>
  <si>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</si>
  <si>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</si>
  <si>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</si>
  <si>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</si>
  <si>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</si>
  <si>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</si>
  <si>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</si>
  <si>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</si>
  <si>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</si>
  <si>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</si>
  <si>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</si>
  <si>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</si>
  <si>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</si>
  <si>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</si>
  <si>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</si>
  <si>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</si>
  <si>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</si>
  <si>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</si>
  <si>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</si>
  <si>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</si>
  <si>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</si>
  <si>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</si>
  <si>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</si>
  <si>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</si>
  <si>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</si>
  <si>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</si>
  <si>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</si>
  <si>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</si>
  <si>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</si>
  <si>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</si>
  <si>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</si>
  <si>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</si>
  <si>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</si>
  <si>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</si>
  <si>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</si>
  <si>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</si>
  <si>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</si>
  <si>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</si>
  <si>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</si>
  <si>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</si>
  <si>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</si>
  <si>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</si>
  <si>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</si>
  <si>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</si>
  <si>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</si>
  <si>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</si>
  <si>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</si>
  <si>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</si>
  <si>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</si>
  <si>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</si>
  <si>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</si>
  <si>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</si>
  <si>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</si>
  <si>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</si>
  <si>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</si>
  <si>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</si>
  <si>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</si>
  <si>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</si>
  <si>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</si>
  <si>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</si>
  <si>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</si>
  <si>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</si>
  <si>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</si>
  <si>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</si>
  <si>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</si>
  <si>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</si>
  <si>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</si>
  <si>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</si>
  <si>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</si>
  <si>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</si>
  <si>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</si>
  <si>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</si>
  <si>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</si>
  <si>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</si>
  <si>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</si>
  <si>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</si>
  <si>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</si>
  <si>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</si>
  <si>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</si>
  <si>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</si>
  <si>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</si>
  <si>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</si>
  <si>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</si>
  <si>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</si>
  <si>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</si>
  <si>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</si>
  <si>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</si>
  <si>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</si>
  <si>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</si>
  <si>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</si>
  <si>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</si>
  <si>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</si>
  <si>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</si>
  <si>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</si>
  <si>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</si>
  <si>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</si>
  <si>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</si>
  <si>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</si>
  <si>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</si>
  <si>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</si>
  <si>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</si>
  <si>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</si>
  <si>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</si>
  <si>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</si>
  <si>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</si>
  <si>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</si>
  <si>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</si>
  <si>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</si>
  <si>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</si>
  <si>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</si>
  <si>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</si>
  <si>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</si>
  <si>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</si>
  <si>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</si>
  <si>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</si>
  <si>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</si>
  <si>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</si>
  <si>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</si>
  <si>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</si>
  <si>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</si>
  <si>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</si>
  <si>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</si>
  <si>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</si>
  <si>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</si>
  <si>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</si>
  <si>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</si>
  <si>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</si>
  <si>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</si>
  <si>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</si>
  <si>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</si>
  <si>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</si>
  <si>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</si>
  <si>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</si>
  <si>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</si>
  <si>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</si>
  <si>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</si>
  <si>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</si>
  <si>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</si>
  <si>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</si>
  <si>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</si>
  <si>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</si>
  <si>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</si>
  <si>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</si>
  <si>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</si>
  <si>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</si>
  <si>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</si>
  <si>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</si>
  <si>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</si>
  <si>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</si>
  <si>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</si>
  <si>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</si>
  <si>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</si>
  <si>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</si>
  <si>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</si>
  <si>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</si>
  <si>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</si>
  <si>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</si>
  <si>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</si>
  <si>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</si>
  <si>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</si>
  <si>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</si>
  <si>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</si>
  <si>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</si>
  <si>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</si>
  <si>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</si>
  <si>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</si>
  <si>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</si>
  <si>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</si>
  <si>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</si>
  <si>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</si>
  <si>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</si>
  <si>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</si>
  <si>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</si>
  <si>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</si>
  <si>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</si>
  <si>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</si>
  <si>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</si>
  <si>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</si>
  <si>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</si>
  <si>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</si>
  <si>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</si>
  <si>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</si>
  <si>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</si>
  <si>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</si>
  <si>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</si>
  <si>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</si>
  <si>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</si>
  <si>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</si>
  <si>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</si>
  <si>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</si>
  <si>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</si>
  <si>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</si>
  <si>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</si>
  <si>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</si>
  <si>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</si>
  <si>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</si>
  <si>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</si>
  <si>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</si>
  <si>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</si>
  <si>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</si>
  <si>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</si>
  <si>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</si>
  <si>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</si>
  <si>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</si>
  <si>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</si>
  <si>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</si>
  <si>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</si>
  <si>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</si>
  <si>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</si>
  <si>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</si>
  <si>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</si>
  <si>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</si>
  <si>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</si>
  <si>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</si>
  <si>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</si>
  <si>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</si>
  <si>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</si>
  <si>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</si>
  <si>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</si>
  <si>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</si>
  <si>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</si>
  <si>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</si>
  <si>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</si>
  <si>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</si>
  <si>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</si>
  <si>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</si>
  <si>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</si>
  <si>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</si>
  <si>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</si>
  <si>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</si>
  <si>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</si>
  <si>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</si>
  <si>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</si>
  <si>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</si>
  <si>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</si>
  <si>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</si>
  <si>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</si>
  <si>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</si>
  <si>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</si>
  <si>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</si>
  <si>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</si>
  <si>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</si>
  <si>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</si>
  <si>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</si>
  <si>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</si>
  <si>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</si>
  <si>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</si>
  <si>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</si>
  <si>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</si>
  <si>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</si>
  <si>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</si>
  <si>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</si>
  <si>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</si>
  <si>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</si>
  <si>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</si>
  <si>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</si>
  <si>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</si>
  <si>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</si>
  <si>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</si>
  <si>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</si>
  <si>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</si>
  <si>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</si>
  <si>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</si>
  <si>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</si>
  <si>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</si>
  <si>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</si>
  <si>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</si>
  <si>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</si>
  <si>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</si>
  <si>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</si>
  <si>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</si>
  <si>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</si>
  <si>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</si>
  <si>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</si>
  <si>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</si>
  <si>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</si>
  <si>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</si>
  <si>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</si>
  <si>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</si>
  <si>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</si>
  <si>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</si>
  <si>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</si>
  <si>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</si>
  <si>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</si>
  <si>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</si>
  <si>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</si>
  <si>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</si>
  <si>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</si>
  <si>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</si>
  <si>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</si>
  <si>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</si>
  <si>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</si>
  <si>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</si>
  <si>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</si>
  <si>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</si>
  <si>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</si>
  <si>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</si>
  <si>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</si>
  <si>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</si>
  <si>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</si>
  <si>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</si>
  <si>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</si>
  <si>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</si>
  <si>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</si>
  <si>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</si>
  <si>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</si>
  <si>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</si>
  <si>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</si>
  <si>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</si>
  <si>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</si>
  <si>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</si>
  <si>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</si>
  <si>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</si>
  <si>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</si>
  <si>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</si>
  <si>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</si>
  <si>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</si>
  <si>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</si>
  <si>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</si>
  <si>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</si>
  <si>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</si>
  <si>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</si>
  <si>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</si>
  <si>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</si>
  <si>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</si>
  <si>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</si>
  <si>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</si>
  <si>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</si>
  <si>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</si>
  <si>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</si>
  <si>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</si>
  <si>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</si>
  <si>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</si>
  <si>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</si>
  <si>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</si>
  <si>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</si>
  <si>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</si>
  <si>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</si>
  <si>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</si>
  <si>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</si>
  <si>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</si>
  <si>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</si>
  <si>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</si>
  <si>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</si>
  <si>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</si>
  <si>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</si>
  <si>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</si>
  <si>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</si>
  <si>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</si>
  <si>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</si>
  <si>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</si>
  <si>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</si>
  <si>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</si>
  <si>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</si>
  <si>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</si>
  <si>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</si>
  <si>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</si>
  <si>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</si>
  <si>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</si>
  <si>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</si>
  <si>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</si>
  <si>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</si>
  <si>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</si>
  <si>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</si>
  <si>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</si>
  <si>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</si>
  <si>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</si>
  <si>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</si>
  <si>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</si>
  <si>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</si>
  <si>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</si>
  <si>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</si>
  <si>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</si>
  <si>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</si>
  <si>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</si>
  <si>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</si>
  <si>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</si>
  <si>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</si>
  <si>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</si>
  <si>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</si>
  <si>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</si>
  <si>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</si>
  <si>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</si>
  <si>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</si>
  <si>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</si>
  <si>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</si>
  <si>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</si>
  <si>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</si>
  <si>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</si>
  <si>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</si>
  <si>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</si>
  <si>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</si>
  <si>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</si>
  <si>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</si>
  <si>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</si>
  <si>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</si>
  <si>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</si>
  <si>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</si>
  <si>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</si>
  <si>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</si>
  <si>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</si>
  <si>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</si>
  <si>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</si>
  <si>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</si>
  <si>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</si>
  <si>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</si>
  <si>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</si>
  <si>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</si>
  <si>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</si>
  <si>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</si>
  <si>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</si>
  <si>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</si>
  <si>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</si>
  <si>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</si>
  <si>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</si>
  <si>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</si>
  <si>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</si>
  <si>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</si>
  <si>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</si>
  <si>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</si>
  <si>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</si>
  <si>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</si>
  <si>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</si>
  <si>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</si>
  <si>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</si>
  <si>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</si>
  <si>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</si>
  <si>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</si>
  <si>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</si>
  <si>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</si>
  <si>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</si>
  <si>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</si>
  <si>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</si>
  <si>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</si>
  <si>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</si>
  <si>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</si>
  <si>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</si>
  <si>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</si>
  <si>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</si>
  <si>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</si>
  <si>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</si>
  <si>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</si>
  <si>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</si>
  <si>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</si>
  <si>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</si>
  <si>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</si>
  <si>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</si>
  <si>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</si>
  <si>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</si>
  <si>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</si>
  <si>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</si>
  <si>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</si>
  <si>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</si>
  <si>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</si>
  <si>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</si>
  <si>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</si>
  <si>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</si>
  <si>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</si>
  <si>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</si>
  <si>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</si>
  <si>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</si>
  <si>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</si>
  <si>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</si>
  <si>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</si>
  <si>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</si>
  <si>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</si>
  <si>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</si>
  <si>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</si>
  <si>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</si>
  <si>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</si>
  <si>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</si>
  <si>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</si>
  <si>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</si>
  <si>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</si>
  <si>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</si>
  <si>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</si>
  <si>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</si>
  <si>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</si>
  <si>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</si>
  <si>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</si>
  <si>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</si>
  <si>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</si>
  <si>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</si>
  <si>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</si>
  <si>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</si>
  <si>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</si>
  <si>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</si>
  <si>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</si>
  <si>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</si>
  <si>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</si>
  <si>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</si>
  <si>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</si>
  <si>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</si>
  <si>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</si>
  <si>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</si>
  <si>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</si>
  <si>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</si>
  <si>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</si>
  <si>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</si>
  <si>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</si>
  <si>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</si>
  <si>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</si>
  <si>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</si>
  <si>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</si>
  <si>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</si>
  <si>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</si>
  <si>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</si>
  <si>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</si>
  <si>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</si>
  <si>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</si>
  <si>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</si>
  <si>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</si>
  <si>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</si>
  <si>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</si>
  <si>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</si>
  <si>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</si>
  <si>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</si>
  <si>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</si>
  <si>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</si>
  <si>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</si>
  <si>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</si>
  <si>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</si>
  <si>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</si>
  <si>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</si>
  <si>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</si>
  <si>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</si>
  <si>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</si>
  <si>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</si>
  <si>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</si>
  <si>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</si>
  <si>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</si>
  <si>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</si>
  <si>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</si>
  <si>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</si>
  <si>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</si>
  <si>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</si>
  <si>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</si>
  <si>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</si>
  <si>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</si>
  <si>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</si>
  <si>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</si>
  <si>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</si>
  <si>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</si>
  <si>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</si>
  <si>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</si>
  <si>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</si>
  <si>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</si>
  <si>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</si>
  <si>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</si>
  <si>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</si>
  <si>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</si>
  <si>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</si>
  <si>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</si>
  <si>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</si>
  <si>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</si>
  <si>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</si>
  <si>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</si>
  <si>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</si>
  <si>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</si>
  <si>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</si>
  <si>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</si>
  <si>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</si>
  <si>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</si>
  <si>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</si>
  <si>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</si>
  <si>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</si>
  <si>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</si>
  <si>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</si>
  <si>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</si>
  <si>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</si>
  <si>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</si>
  <si>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</si>
  <si>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</si>
  <si>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</si>
  <si>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</si>
  <si>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</si>
  <si>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</si>
  <si>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</si>
  <si>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</si>
  <si>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</si>
  <si>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</si>
  <si>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</si>
  <si>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</si>
  <si>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</si>
  <si>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</si>
  <si>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</si>
  <si>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</si>
  <si>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</si>
  <si>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</si>
  <si>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</si>
  <si>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</si>
  <si>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</si>
  <si>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</si>
  <si>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</si>
  <si>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</si>
  <si>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</si>
  <si>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</si>
  <si>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</si>
  <si>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</si>
  <si>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</si>
  <si>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</si>
  <si>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</si>
  <si>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</si>
  <si>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</si>
  <si>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</si>
  <si>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</si>
  <si>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</si>
  <si>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</si>
  <si>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</si>
  <si>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</si>
  <si>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</si>
  <si>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</si>
  <si>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</si>
  <si>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</si>
  <si>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</si>
  <si>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</si>
  <si>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</si>
  <si>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</si>
  <si>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</si>
  <si>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</si>
  <si>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</si>
  <si>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</si>
  <si>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</si>
  <si>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</si>
  <si>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</si>
  <si>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</si>
  <si>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</si>
  <si>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</si>
  <si>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</si>
  <si>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</si>
  <si>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</si>
  <si>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</si>
  <si>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</si>
  <si>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</si>
  <si>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</si>
  <si>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</si>
  <si>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</si>
  <si>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</si>
  <si>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</si>
  <si>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</si>
  <si>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</si>
  <si>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</si>
  <si>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</si>
  <si>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</si>
  <si>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</si>
  <si>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</si>
  <si>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</si>
  <si>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</si>
  <si>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</si>
  <si>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</si>
  <si>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</si>
  <si>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</si>
  <si>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</si>
  <si>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</si>
  <si>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</si>
  <si>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</si>
  <si>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</si>
  <si>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</si>
  <si>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</si>
  <si>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</si>
  <si>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</si>
  <si>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</si>
  <si>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</si>
  <si>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</si>
  <si>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</si>
  <si>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</si>
  <si>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</si>
  <si>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</si>
  <si>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</si>
  <si>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</si>
  <si>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</si>
  <si>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</si>
  <si>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</si>
  <si>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</si>
  <si>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</si>
  <si>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</si>
  <si>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</si>
  <si>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</si>
  <si>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</si>
  <si>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</si>
  <si>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</si>
  <si>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</si>
  <si>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</si>
  <si>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</si>
  <si>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</si>
  <si>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</si>
  <si>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</si>
  <si>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</si>
  <si>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</si>
  <si>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</si>
  <si>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</si>
  <si>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</si>
  <si>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</si>
  <si>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</si>
  <si>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</si>
  <si>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</si>
  <si>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</si>
  <si>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</si>
  <si>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</si>
  <si>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</si>
  <si>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</si>
  <si>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</si>
  <si>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</si>
  <si>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</si>
  <si>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</si>
  <si>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</si>
  <si>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</si>
  <si>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</si>
  <si>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</si>
  <si>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</si>
  <si>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</si>
  <si>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</si>
  <si>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</si>
  <si>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</si>
  <si>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</si>
  <si>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</si>
  <si>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</si>
  <si>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</si>
  <si>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</si>
  <si>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</si>
  <si>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</si>
  <si>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</si>
  <si>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</si>
  <si>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</si>
  <si>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</si>
  <si>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</si>
  <si>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</si>
  <si>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</si>
  <si>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</si>
  <si>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</si>
  <si>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</si>
  <si>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</si>
  <si>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</si>
  <si>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</si>
  <si>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</si>
  <si>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</si>
  <si>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</si>
  <si>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</si>
  <si>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</si>
  <si>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</si>
  <si>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</si>
  <si>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</si>
  <si>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</si>
  <si>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</si>
  <si>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</si>
  <si>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</si>
  <si>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</si>
  <si>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</si>
  <si>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</si>
  <si>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</si>
  <si>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</si>
  <si>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</si>
  <si>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</si>
  <si>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</si>
  <si>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</si>
  <si>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</si>
  <si>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</si>
  <si>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</si>
  <si>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</si>
  <si>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</si>
  <si>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</si>
  <si>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</si>
  <si>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</si>
  <si>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</si>
  <si>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</si>
  <si>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</si>
  <si>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</si>
  <si>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</si>
  <si>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</si>
  <si>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</si>
  <si>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</si>
  <si>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</si>
  <si>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</si>
  <si>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</si>
  <si>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</si>
  <si>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</si>
  <si>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</si>
  <si>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</si>
  <si>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</si>
  <si>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</si>
  <si>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</si>
  <si>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</si>
  <si>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</si>
  <si>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</si>
  <si>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</si>
  <si>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</si>
  <si>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</si>
  <si>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</si>
  <si>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</si>
  <si>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</si>
  <si>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</si>
  <si>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</si>
  <si>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</si>
  <si>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</si>
  <si>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</si>
  <si>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</si>
  <si>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</si>
  <si>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</si>
  <si>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</si>
  <si>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</si>
  <si>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</si>
  <si>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</si>
  <si>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</si>
  <si>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</si>
  <si>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</si>
  <si>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</si>
  <si>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</si>
  <si>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</si>
  <si>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</si>
  <si>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</si>
  <si>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</si>
  <si>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</si>
  <si>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</si>
  <si>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</si>
  <si>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</si>
  <si>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</si>
  <si>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</si>
  <si>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</si>
  <si>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</si>
  <si>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</si>
  <si>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</si>
  <si>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</si>
  <si>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</si>
  <si>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</si>
  <si>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</si>
  <si>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</si>
  <si>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</si>
  <si>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</si>
  <si>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</si>
  <si>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</si>
  <si>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</si>
  <si>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</si>
  <si>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</si>
  <si>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</si>
  <si>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</si>
  <si>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</si>
  <si>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</si>
  <si>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</si>
  <si>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</si>
  <si>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</si>
  <si>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</si>
  <si>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</si>
  <si>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</si>
  <si>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</si>
  <si>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</si>
  <si>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</si>
  <si>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</si>
  <si>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</si>
  <si>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</si>
  <si>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</si>
  <si>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</si>
  <si>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</si>
  <si>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</si>
  <si>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</si>
  <si>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</si>
  <si>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</si>
  <si>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</si>
  <si>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</si>
  <si>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</si>
  <si>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</si>
  <si>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</si>
  <si>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</si>
  <si>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</si>
  <si>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</si>
  <si>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</si>
  <si>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</si>
  <si>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</si>
  <si>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</si>
  <si>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</si>
  <si>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</si>
  <si>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</si>
  <si>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</si>
  <si>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</si>
  <si>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</si>
  <si>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</si>
  <si>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</si>
  <si>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</si>
  <si>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</si>
  <si>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</si>
  <si>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</si>
  <si>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</si>
  <si>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</si>
  <si>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</si>
  <si>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</si>
  <si>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</si>
  <si>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</si>
  <si>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</si>
  <si>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</si>
  <si>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</si>
  <si>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</si>
  <si>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</si>
  <si>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</si>
  <si>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</si>
  <si>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</si>
  <si>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</si>
  <si>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</si>
  <si>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</si>
  <si>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</si>
  <si>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</si>
  <si>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</si>
  <si>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</si>
  <si>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</si>
  <si>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</si>
  <si>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</si>
  <si>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</si>
  <si>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</si>
  <si>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</si>
  <si>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</si>
  <si>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</si>
  <si>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</si>
  <si>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</si>
  <si>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</si>
  <si>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</si>
  <si>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</si>
  <si>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</si>
  <si>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</si>
  <si>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</si>
  <si>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</si>
  <si>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</si>
  <si>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</si>
  <si>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</si>
  <si>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</si>
  <si>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</si>
  <si>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</si>
  <si>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</si>
  <si>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</si>
  <si>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</si>
  <si>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</si>
  <si>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</si>
  <si>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</si>
  <si>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</si>
  <si>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</si>
  <si>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</si>
  <si>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</si>
  <si>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</si>
  <si>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</si>
  <si>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</si>
  <si>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</si>
  <si>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</si>
  <si>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</si>
  <si>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</si>
  <si>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</si>
  <si>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</si>
  <si>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</si>
  <si>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</si>
  <si>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</si>
  <si>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</si>
  <si>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</si>
  <si>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</si>
  <si>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</si>
  <si>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</si>
  <si>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</si>
  <si>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</si>
  <si>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</si>
  <si>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</si>
  <si>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</si>
  <si>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</si>
  <si>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</si>
  <si>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</si>
  <si>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</si>
  <si>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</si>
  <si>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</si>
  <si>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</si>
  <si>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</si>
  <si>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</si>
  <si>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</si>
  <si>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</si>
  <si>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</si>
  <si>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</si>
  <si>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</si>
  <si>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</si>
  <si>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</si>
  <si>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</si>
  <si>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</si>
  <si>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</si>
  <si>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</si>
  <si>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</si>
  <si>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</si>
  <si>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</si>
  <si>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</si>
  <si>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</si>
  <si>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</si>
  <si>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</si>
  <si>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</si>
  <si>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</si>
  <si>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</si>
  <si>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</si>
  <si>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</si>
  <si>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</si>
  <si>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</si>
  <si>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</si>
  <si>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</si>
  <si>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</si>
  <si>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</si>
  <si>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</si>
  <si>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</si>
  <si>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</si>
  <si>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</si>
  <si>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</si>
  <si>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</si>
  <si>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</si>
  <si>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</si>
  <si>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</si>
  <si>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</si>
  <si>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</si>
  <si>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</si>
  <si>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</si>
  <si>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</si>
  <si>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</si>
  <si>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</si>
  <si>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</si>
  <si>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</si>
  <si>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</si>
  <si>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</si>
  <si>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</si>
  <si>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</si>
  <si>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</si>
  <si>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</si>
  <si>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</si>
  <si>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</si>
  <si>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</si>
  <si>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</si>
  <si>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</si>
  <si>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</si>
  <si>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</si>
  <si>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</si>
  <si>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</si>
  <si>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</si>
  <si>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</si>
  <si>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</si>
  <si>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</si>
  <si>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</si>
  <si>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</si>
  <si>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</si>
  <si>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</si>
  <si>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</si>
  <si>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</si>
  <si>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</si>
  <si>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</si>
  <si>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</si>
  <si>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</si>
  <si>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</si>
  <si>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</si>
  <si>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</si>
  <si>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</si>
  <si>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</si>
  <si>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</si>
  <si>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</si>
  <si>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</si>
  <si>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</si>
  <si>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</si>
  <si>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</si>
  <si>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</si>
  <si>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</si>
  <si>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</si>
  <si>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</si>
  <si>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</si>
  <si>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</si>
  <si>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</si>
  <si>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</si>
  <si>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</si>
  <si>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</si>
  <si>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</si>
  <si>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</si>
  <si>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</si>
  <si>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</si>
  <si>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</si>
  <si>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</si>
  <si>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</si>
  <si>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</si>
  <si>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</si>
  <si>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</si>
  <si>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</si>
  <si>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</si>
  <si>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</si>
  <si>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</si>
  <si>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</si>
  <si>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</si>
  <si>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</si>
  <si>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</si>
  <si>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</si>
  <si>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</si>
  <si>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</si>
  <si>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</si>
  <si>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</si>
  <si>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</si>
  <si>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</si>
  <si>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</si>
  <si>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</si>
  <si>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</si>
  <si>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</si>
  <si>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</si>
  <si>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</si>
  <si>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</si>
  <si>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</si>
  <si>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</si>
  <si>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</si>
  <si>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</si>
  <si>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</si>
  <si>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</si>
  <si>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</si>
  <si>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</si>
  <si>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</si>
  <si>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</si>
  <si>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</si>
  <si>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</si>
  <si>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</si>
  <si>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</si>
  <si>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</si>
  <si>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</si>
  <si>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</si>
  <si>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</si>
  <si>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</si>
  <si>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</si>
  <si>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</si>
  <si>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</si>
  <si>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</si>
  <si>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</si>
  <si>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</si>
  <si>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</si>
  <si>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</si>
  <si>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</si>
  <si>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</si>
  <si>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</si>
  <si>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</si>
  <si>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</si>
  <si>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</si>
  <si>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</si>
  <si>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</si>
  <si>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</si>
  <si>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</si>
  <si>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</si>
  <si>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</si>
  <si>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</si>
  <si>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</si>
  <si>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</si>
  <si>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</si>
  <si>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</si>
  <si>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</si>
  <si>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</si>
  <si>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</si>
  <si>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</si>
  <si>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</si>
  <si>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</si>
  <si>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</si>
  <si>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</si>
  <si>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</si>
  <si>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</si>
  <si>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</si>
  <si>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</si>
  <si>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</si>
  <si>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</si>
  <si>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</si>
  <si>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</si>
  <si>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</si>
  <si>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</si>
  <si>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</si>
  <si>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</si>
  <si>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</si>
  <si>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</si>
  <si>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</si>
  <si>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</si>
  <si>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</si>
  <si>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</si>
  <si>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</si>
  <si>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</si>
  <si>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</si>
  <si>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</si>
  <si>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</si>
  <si>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</si>
  <si>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</si>
  <si>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</si>
  <si>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</si>
  <si>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</si>
  <si>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</si>
  <si>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</si>
  <si>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</si>
  <si>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</si>
  <si>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</si>
  <si>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</si>
  <si>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</si>
  <si>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</si>
  <si>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</si>
  <si>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</si>
  <si>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</si>
  <si>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</si>
  <si>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</si>
  <si>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</si>
  <si>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</si>
  <si>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</si>
  <si>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</si>
  <si>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</si>
  <si>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</si>
  <si>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</si>
  <si>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</si>
  <si>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</si>
  <si>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</si>
  <si>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</si>
  <si>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</si>
  <si>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</si>
  <si>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</si>
  <si>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</si>
  <si>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</si>
  <si>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</si>
  <si>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</si>
  <si>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</si>
  <si>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</si>
  <si>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</si>
  <si>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</si>
  <si>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</si>
  <si>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</si>
  <si>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</si>
  <si>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</si>
  <si>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</si>
  <si>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</si>
  <si>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</si>
  <si>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</si>
  <si>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</si>
  <si>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</si>
  <si>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</si>
  <si>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</si>
  <si>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</si>
  <si>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</si>
  <si>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</si>
  <si>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</si>
  <si>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</si>
  <si>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</si>
  <si>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</si>
  <si>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</si>
  <si>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</si>
  <si>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</si>
  <si>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</si>
  <si>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</si>
  <si>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</si>
  <si>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</si>
  <si>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</si>
  <si>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</si>
  <si>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</si>
  <si>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</si>
  <si>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</si>
  <si>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</si>
  <si>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</si>
  <si>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</si>
  <si>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</si>
  <si>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</si>
  <si>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</si>
  <si>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</si>
  <si>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</si>
  <si>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</si>
  <si>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</si>
  <si>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</si>
  <si>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</si>
  <si>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</si>
  <si>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</si>
  <si>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</si>
  <si>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</si>
  <si>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</si>
  <si>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</si>
  <si>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</si>
  <si>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</si>
  <si>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</si>
  <si>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</si>
  <si>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</si>
  <si>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</si>
  <si>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</si>
  <si>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</si>
  <si>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</si>
  <si>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</si>
  <si>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</si>
  <si>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</si>
  <si>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</si>
  <si>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</si>
  <si>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</si>
  <si>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</si>
  <si>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</si>
  <si>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</si>
  <si>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</si>
  <si>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</si>
  <si>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</si>
  <si>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</si>
  <si>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</si>
  <si>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</si>
  <si>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</si>
  <si>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</si>
  <si>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</si>
  <si>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</si>
  <si>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</si>
  <si>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</si>
  <si>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</si>
  <si>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</si>
  <si>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</si>
  <si>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</si>
  <si>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</si>
  <si>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</si>
  <si>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</si>
  <si>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</si>
  <si>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</si>
  <si>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</si>
  <si>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</si>
  <si>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</si>
  <si>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</si>
  <si>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</si>
  <si>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</si>
  <si>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</si>
  <si>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</si>
  <si>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</si>
  <si>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</si>
  <si>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</si>
  <si>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</si>
  <si>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</si>
  <si>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</si>
  <si>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</si>
  <si>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</si>
  <si>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</si>
  <si>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</si>
  <si>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</si>
  <si>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</si>
  <si>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</si>
  <si>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</si>
  <si>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</si>
  <si>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</si>
  <si>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</si>
  <si>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</si>
  <si>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</si>
  <si>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</si>
  <si>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</si>
  <si>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</si>
  <si>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</si>
  <si>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</si>
  <si>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</si>
  <si>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</si>
  <si>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</si>
  <si>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</si>
  <si>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</si>
  <si>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</si>
  <si>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</si>
  <si>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</si>
  <si>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</si>
  <si>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</si>
  <si>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</si>
  <si>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</si>
  <si>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</si>
  <si>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</si>
  <si>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</si>
  <si>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</si>
  <si>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</si>
  <si>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</si>
  <si>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</si>
  <si>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</si>
  <si>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</si>
  <si>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</si>
  <si>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</si>
  <si>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</si>
  <si>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</si>
  <si>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</si>
  <si>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</si>
  <si>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</si>
  <si>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</si>
  <si>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</si>
  <si>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</si>
  <si>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</si>
  <si>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</si>
  <si>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</si>
  <si>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</si>
  <si>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</si>
  <si>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</si>
  <si>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</si>
  <si>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</si>
  <si>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</si>
  <si>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</si>
  <si>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</si>
  <si>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</si>
  <si>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</si>
  <si>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</si>
  <si>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</si>
  <si>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</si>
  <si>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</si>
  <si>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</si>
  <si>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</si>
  <si>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</si>
  <si>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</si>
  <si>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</si>
  <si>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</si>
  <si>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</si>
  <si>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</si>
  <si>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</si>
  <si>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</si>
  <si>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</si>
  <si>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</si>
  <si>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</si>
  <si>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</si>
  <si>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</si>
  <si>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</si>
  <si>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</si>
  <si>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</si>
  <si>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</si>
  <si>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</si>
  <si>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</si>
  <si>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</si>
  <si>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</si>
  <si>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</si>
  <si>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</si>
  <si>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</si>
  <si>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</si>
  <si>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</si>
  <si>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</si>
  <si>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</si>
  <si>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</si>
  <si>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</si>
  <si>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</si>
  <si>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</si>
  <si>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</si>
  <si>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</si>
  <si>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</si>
  <si>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</si>
  <si>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</si>
  <si>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</si>
  <si>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</si>
  <si>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</si>
  <si>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</si>
  <si>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</si>
  <si>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</si>
  <si>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</si>
  <si>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</si>
  <si>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</si>
  <si>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</si>
  <si>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</si>
  <si>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</si>
  <si>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</si>
  <si>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</si>
  <si>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</si>
  <si>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</si>
  <si>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</si>
  <si>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</si>
  <si>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</si>
  <si>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</si>
  <si>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</si>
  <si>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</si>
  <si>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</si>
  <si>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</si>
  <si>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</si>
  <si>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</si>
  <si>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</si>
  <si>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</si>
  <si>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</si>
  <si>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</si>
  <si>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</si>
  <si>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</si>
  <si>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</si>
  <si>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</si>
  <si>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</si>
  <si>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</si>
  <si>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</si>
  <si>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</si>
  <si>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</si>
  <si>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</si>
  <si>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</si>
  <si>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</si>
  <si>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</si>
  <si>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</si>
  <si>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</si>
  <si>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</si>
  <si>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</si>
  <si>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</si>
  <si>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</si>
  <si>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</si>
  <si>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</si>
  <si>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</si>
  <si>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</si>
  <si>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</si>
  <si>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</si>
  <si>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</si>
  <si>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</si>
  <si>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</si>
  <si>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</si>
  <si>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</si>
  <si>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</si>
  <si>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</si>
  <si>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</si>
  <si>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</si>
  <si>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</si>
  <si>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</si>
  <si>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</si>
  <si>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</si>
  <si>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</si>
  <si>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</si>
  <si>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</si>
  <si>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</si>
  <si>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</si>
  <si>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</si>
  <si>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</si>
  <si>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</si>
  <si>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</si>
  <si>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</si>
  <si>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</si>
  <si>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</si>
  <si>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</si>
  <si>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</si>
  <si>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</si>
  <si>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</si>
  <si>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</si>
  <si>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</si>
  <si>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</si>
  <si>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</si>
  <si>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</si>
  <si>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</si>
  <si>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</si>
  <si>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</si>
  <si>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</si>
  <si>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</si>
  <si>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</si>
  <si>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</si>
  <si>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</si>
  <si>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</si>
  <si>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</si>
  <si>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</si>
  <si>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</si>
  <si>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</si>
  <si>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</si>
  <si>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</si>
  <si>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</si>
  <si>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</si>
  <si>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</si>
  <si>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</si>
  <si>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</si>
  <si>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</si>
  <si>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</si>
  <si>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</si>
  <si>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</si>
  <si>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</si>
  <si>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</si>
  <si>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</si>
  <si>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</si>
  <si>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</si>
  <si>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</si>
  <si>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</si>
  <si>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</si>
  <si>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</si>
  <si>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</si>
  <si>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</si>
  <si>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</si>
  <si>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</si>
  <si>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</si>
  <si>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</si>
  <si>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</si>
  <si>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</si>
  <si>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</si>
  <si>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</si>
  <si>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</si>
  <si>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</si>
  <si>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</si>
  <si>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</si>
  <si>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</si>
  <si>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</si>
  <si>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</si>
  <si>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</si>
  <si>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</si>
  <si>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</si>
  <si>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</si>
  <si>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</si>
  <si>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</si>
  <si>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</si>
  <si>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</si>
  <si>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</si>
  <si>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</si>
  <si>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</si>
  <si>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</si>
  <si>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</si>
  <si>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</si>
  <si>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</si>
  <si>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</si>
  <si>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</si>
  <si>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</si>
  <si>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</si>
  <si>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</si>
  <si>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</si>
  <si>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</si>
  <si>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</si>
  <si>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</si>
  <si>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</si>
  <si>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</si>
  <si>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</si>
  <si>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</si>
  <si>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</si>
  <si>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</si>
  <si>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</si>
  <si>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</si>
  <si>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</si>
  <si>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</si>
  <si>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</si>
  <si>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</si>
  <si>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</si>
  <si>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</si>
  <si>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</si>
  <si>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</si>
  <si>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</si>
  <si>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</si>
  <si>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</si>
  <si>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</si>
  <si>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</si>
  <si>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</si>
  <si>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</si>
  <si>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</si>
  <si>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</si>
  <si>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</si>
  <si>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</si>
  <si>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</si>
  <si>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</si>
  <si>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</si>
  <si>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</si>
  <si>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</si>
  <si>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</si>
  <si>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</si>
  <si>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</si>
  <si>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</si>
  <si>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</si>
  <si>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</si>
  <si>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</si>
  <si>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</si>
  <si>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</si>
  <si>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</si>
  <si>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</si>
  <si>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</si>
  <si>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</si>
  <si>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</si>
  <si>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</si>
  <si>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</si>
  <si>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</si>
  <si>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</si>
  <si>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</si>
  <si>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</si>
  <si>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</si>
  <si>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</si>
  <si>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</si>
  <si>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</si>
  <si>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</si>
  <si>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</si>
  <si>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</si>
  <si>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</si>
  <si>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</si>
  <si>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</si>
  <si>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</si>
  <si>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</si>
  <si>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</si>
  <si>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</si>
  <si>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</si>
  <si>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</si>
  <si>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</si>
  <si>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</si>
  <si>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</si>
  <si>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</si>
  <si>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</si>
  <si>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</si>
  <si>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</si>
  <si>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</si>
  <si>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</si>
  <si>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</si>
  <si>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</si>
  <si>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</si>
  <si>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</si>
  <si>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</si>
  <si>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</si>
  <si>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</si>
  <si>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</si>
  <si>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</si>
  <si>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</si>
  <si>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</si>
  <si>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</si>
  <si>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</si>
  <si>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</si>
  <si>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</si>
  <si>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</si>
  <si>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</si>
  <si>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</si>
  <si>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</si>
  <si>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</si>
  <si>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</si>
  <si>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</si>
  <si>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</si>
  <si>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</si>
  <si>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</si>
  <si>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</si>
  <si>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</si>
  <si>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</si>
  <si>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</si>
  <si>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</si>
  <si>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</si>
  <si>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</si>
  <si>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</si>
  <si>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</si>
  <si>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</si>
  <si>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</si>
  <si>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</si>
  <si>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</si>
  <si>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</si>
  <si>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</si>
  <si>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</si>
  <si>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</si>
  <si>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</si>
  <si>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</si>
  <si>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</si>
  <si>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</si>
  <si>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</si>
  <si>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</si>
  <si>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</si>
  <si>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</si>
  <si>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</si>
  <si>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</si>
  <si>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</si>
  <si>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</si>
  <si>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</si>
  <si>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</si>
  <si>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</si>
  <si>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</si>
  <si>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</si>
  <si>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</si>
  <si>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</si>
  <si>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</si>
  <si>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</si>
  <si>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</si>
  <si>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</si>
  <si>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</si>
  <si>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</si>
  <si>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</si>
  <si>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</si>
  <si>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</si>
  <si>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</si>
  <si>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</si>
  <si>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</si>
  <si>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</si>
  <si>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</si>
  <si>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</si>
  <si>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</si>
  <si>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</si>
  <si>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</si>
  <si>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</si>
  <si>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</si>
  <si>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</si>
  <si>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</si>
  <si>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</si>
  <si>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</si>
  <si>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</si>
  <si>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</si>
  <si>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</si>
  <si>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</si>
  <si>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</si>
  <si>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</si>
  <si>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</si>
  <si>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</si>
  <si>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</si>
  <si>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</si>
  <si>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</si>
  <si>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</si>
  <si>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</si>
  <si>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</si>
  <si>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</si>
  <si>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</si>
  <si>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</si>
  <si>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</si>
  <si>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</si>
  <si>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</si>
  <si>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</si>
  <si>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</si>
  <si>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</si>
  <si>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</si>
  <si>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</si>
  <si>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</si>
  <si>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</si>
  <si>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</si>
  <si>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</si>
  <si>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</si>
  <si>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</si>
  <si>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</si>
  <si>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</si>
  <si>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</si>
  <si>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</si>
  <si>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</si>
  <si>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</si>
  <si>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</si>
  <si>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</si>
  <si>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</si>
  <si>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</si>
  <si>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</si>
  <si>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</si>
  <si>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</si>
  <si>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</si>
  <si>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</si>
  <si>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</si>
  <si>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</si>
  <si>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</si>
  <si>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</si>
  <si>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</si>
  <si>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</si>
  <si>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</si>
  <si>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</si>
  <si>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</si>
  <si>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</si>
  <si>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</si>
  <si>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</si>
  <si>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</si>
  <si>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</si>
  <si>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</si>
  <si>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</si>
  <si>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</si>
  <si>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</si>
  <si>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</si>
  <si>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</si>
  <si>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</si>
  <si>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</si>
  <si>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</si>
  <si>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</si>
  <si>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</si>
  <si>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</si>
  <si>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</si>
  <si>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</si>
  <si>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</si>
  <si>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</si>
  <si>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</si>
  <si>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</si>
  <si>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</si>
  <si>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</si>
  <si>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</si>
  <si>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</si>
  <si>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</si>
  <si>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</si>
  <si>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</si>
  <si>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</si>
  <si>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</si>
  <si>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</si>
  <si>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</si>
  <si>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</si>
  <si>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</si>
  <si>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</si>
  <si>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</si>
  <si>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</si>
  <si>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</si>
  <si>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</si>
  <si>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</si>
  <si>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</si>
  <si>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</si>
  <si>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</si>
  <si>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</si>
  <si>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</si>
  <si>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</si>
  <si>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</si>
  <si>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</si>
  <si>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</si>
  <si>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</si>
  <si>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</si>
  <si>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</si>
  <si>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</si>
  <si>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</si>
  <si>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</si>
  <si>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</si>
  <si>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</si>
  <si>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</si>
  <si>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</si>
  <si>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</si>
  <si>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</si>
  <si>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</si>
  <si>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</si>
  <si>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</si>
  <si>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</si>
  <si>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</si>
  <si>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</si>
  <si>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</si>
  <si>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</si>
  <si>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</si>
  <si>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</si>
  <si>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</si>
  <si>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</si>
  <si>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</si>
  <si>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</si>
  <si>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</si>
  <si>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</si>
  <si>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</si>
  <si>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</si>
  <si>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</si>
  <si>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</si>
  <si>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</si>
  <si>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</si>
  <si>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</si>
  <si>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</si>
  <si>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</si>
  <si>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</si>
  <si>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</si>
  <si>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</si>
  <si>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</si>
  <si>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</si>
  <si>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</si>
  <si>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</si>
  <si>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</si>
  <si>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</si>
  <si>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</si>
  <si>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</si>
  <si>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</si>
  <si>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</si>
  <si>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</si>
  <si>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</si>
  <si>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</si>
  <si>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</si>
  <si>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</si>
  <si>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</si>
  <si>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</si>
  <si>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</si>
  <si>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</si>
  <si>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</si>
  <si>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</si>
  <si>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</si>
  <si>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</si>
  <si>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</si>
  <si>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</si>
  <si>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</si>
  <si>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</si>
  <si>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</si>
  <si>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</si>
  <si>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</si>
  <si>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</si>
  <si>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</si>
  <si>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</si>
  <si>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</si>
  <si>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</si>
  <si>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</si>
  <si>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</si>
  <si>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</si>
  <si>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</si>
  <si>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</si>
  <si>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</si>
  <si>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</si>
  <si>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</si>
  <si>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</si>
  <si>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</si>
  <si>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</si>
  <si>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</si>
  <si>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</si>
  <si>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</si>
  <si>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</si>
  <si>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</si>
  <si>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</si>
  <si>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</si>
  <si>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</si>
  <si>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</si>
  <si>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</si>
  <si>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</si>
  <si>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</si>
  <si>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</si>
  <si>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</si>
  <si>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</si>
  <si>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</si>
  <si>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</si>
  <si>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</si>
  <si>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</si>
  <si>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</si>
  <si>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</si>
  <si>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</si>
  <si>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</si>
  <si>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</si>
  <si>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</si>
  <si>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</si>
  <si>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</si>
  <si>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</si>
  <si>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</si>
  <si>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</si>
  <si>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</si>
  <si>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</si>
  <si>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</si>
  <si>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</si>
  <si>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</si>
  <si>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</si>
  <si>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</si>
  <si>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</si>
  <si>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</si>
  <si>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</si>
  <si>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</si>
  <si>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</si>
  <si>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</si>
  <si>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</si>
  <si>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</si>
  <si>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</si>
  <si>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</si>
  <si>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</si>
  <si>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</si>
  <si>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</si>
  <si>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</si>
  <si>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</si>
  <si>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</si>
  <si>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</si>
  <si>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</si>
  <si>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</si>
  <si>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</si>
  <si>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</si>
  <si>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</si>
  <si>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</si>
  <si>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</si>
  <si>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</si>
  <si>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</si>
  <si>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</si>
  <si>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</si>
  <si>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</si>
  <si>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</si>
  <si>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</si>
  <si>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</si>
  <si>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</si>
  <si>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</si>
  <si>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</si>
  <si>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</si>
  <si>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</si>
  <si>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</si>
  <si>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</si>
  <si>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</si>
  <si>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</si>
  <si>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</si>
  <si>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</si>
  <si>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</si>
  <si>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</si>
  <si>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</si>
  <si>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</si>
  <si>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</si>
  <si>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</si>
  <si>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</si>
  <si>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</si>
  <si>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</si>
  <si>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</si>
  <si>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</si>
  <si>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</si>
  <si>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</si>
  <si>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</si>
  <si>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</si>
  <si>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</si>
  <si>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</si>
  <si>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</si>
  <si>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</si>
  <si>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</si>
  <si>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</si>
  <si>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</si>
  <si>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</si>
  <si>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</si>
  <si>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</si>
  <si>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</si>
  <si>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</si>
  <si>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</si>
  <si>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</si>
  <si>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</si>
  <si>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</si>
  <si>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</si>
  <si>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</si>
  <si>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</si>
  <si>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</si>
  <si>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</si>
  <si>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</si>
  <si>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</si>
  <si>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</si>
  <si>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</si>
  <si>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</si>
  <si>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</si>
  <si>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</si>
  <si>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</si>
  <si>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</si>
  <si>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</si>
  <si>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</si>
  <si>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</si>
  <si>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</si>
  <si>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</si>
  <si>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</si>
  <si>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</si>
  <si>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</si>
  <si>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</si>
  <si>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</si>
  <si>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</si>
  <si>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</si>
  <si>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</si>
  <si>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</si>
  <si>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</si>
  <si>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</si>
  <si>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</si>
  <si>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</si>
  <si>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</si>
  <si>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</si>
  <si>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</si>
  <si>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</si>
  <si>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</si>
  <si>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</si>
  <si>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</si>
  <si>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</si>
  <si>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</si>
  <si>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</si>
  <si>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</si>
  <si>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</si>
  <si>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</si>
  <si>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</si>
  <si>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</si>
  <si>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</si>
  <si>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</si>
  <si>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</si>
  <si>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</si>
  <si>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</si>
  <si>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</si>
  <si>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</si>
  <si>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</si>
  <si>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</si>
  <si>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</si>
  <si>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</si>
  <si>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</si>
  <si>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</si>
  <si>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</si>
  <si>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</si>
  <si>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</si>
  <si>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</si>
  <si>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</si>
  <si>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</si>
  <si>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</si>
  <si>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</si>
  <si>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</si>
  <si>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</si>
  <si>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</si>
  <si>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</si>
  <si>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</si>
  <si>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</si>
  <si>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</si>
  <si>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</si>
  <si>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</si>
  <si>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</si>
  <si>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</si>
  <si>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</si>
  <si>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</si>
  <si>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</si>
  <si>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</si>
  <si>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</si>
  <si>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</si>
  <si>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</si>
  <si>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</si>
  <si>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</si>
  <si>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</si>
  <si>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</si>
  <si>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</si>
  <si>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</si>
  <si>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</si>
  <si>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</si>
  <si>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</si>
  <si>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</si>
  <si>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</si>
  <si>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</si>
  <si>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</si>
  <si>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</si>
  <si>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</si>
  <si>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</si>
  <si>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</si>
  <si>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</si>
  <si>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</si>
  <si>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</si>
  <si>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</si>
  <si>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</si>
  <si>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</si>
  <si>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</si>
  <si>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</si>
  <si>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</si>
  <si>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</si>
  <si>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</si>
  <si>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</si>
  <si>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</si>
  <si>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</si>
  <si>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</si>
  <si>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</si>
  <si>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</si>
  <si>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</si>
  <si>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</si>
  <si>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</si>
  <si>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</si>
  <si>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</si>
  <si>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</si>
  <si>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</si>
  <si>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</si>
  <si>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</si>
  <si>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</si>
  <si>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</si>
  <si>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</si>
  <si>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</si>
  <si>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</si>
  <si>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</si>
  <si>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</si>
  <si>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</si>
  <si>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</si>
  <si>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</si>
  <si>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</si>
  <si>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</si>
  <si>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</si>
  <si>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</si>
  <si>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</si>
  <si>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</si>
  <si>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</si>
  <si>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</si>
  <si>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</si>
  <si>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</si>
  <si>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</si>
  <si>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</si>
  <si>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</si>
  <si>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</si>
  <si>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</si>
  <si>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</si>
  <si>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</si>
  <si>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</si>
  <si>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</si>
  <si>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</si>
  <si>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</si>
  <si>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</si>
  <si>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</si>
  <si>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</si>
  <si>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</si>
  <si>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</si>
  <si>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</si>
  <si>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</si>
  <si>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</si>
  <si>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</si>
  <si>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</si>
  <si>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</si>
  <si>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</si>
  <si>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</si>
  <si>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</si>
  <si>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</si>
  <si>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</si>
  <si>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</si>
  <si>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</si>
  <si>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</si>
  <si>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</si>
  <si>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</si>
  <si>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</si>
  <si>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</si>
  <si>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</si>
  <si>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</si>
  <si>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</si>
  <si>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</si>
  <si>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</si>
  <si>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</si>
  <si>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</si>
  <si>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</si>
  <si>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</si>
  <si>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</si>
  <si>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</si>
  <si>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</si>
  <si>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</si>
  <si>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</si>
  <si>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</si>
  <si>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</si>
  <si>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</si>
  <si>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</si>
  <si>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</si>
  <si>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</si>
  <si>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</si>
  <si>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</si>
  <si>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</si>
  <si>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</si>
  <si>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</si>
  <si>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</si>
  <si>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</si>
  <si>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</si>
  <si>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</si>
  <si>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</si>
  <si>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</si>
  <si>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</si>
  <si>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</si>
  <si>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</si>
  <si>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</si>
  <si>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</si>
  <si>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</si>
  <si>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</si>
  <si>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</si>
  <si>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</si>
  <si>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</si>
  <si>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</si>
  <si>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</si>
  <si>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</si>
  <si>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</si>
  <si>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</si>
  <si>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</si>
  <si>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</si>
  <si>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</si>
  <si>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</si>
  <si>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</si>
  <si>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</si>
  <si>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</si>
  <si>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</si>
  <si>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</si>
  <si>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</si>
  <si>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</si>
  <si>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</si>
  <si>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</si>
  <si>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</si>
  <si>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</si>
  <si>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</si>
  <si>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</si>
  <si>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</si>
  <si>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</si>
  <si>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</si>
  <si>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</si>
  <si>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</si>
  <si>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</si>
  <si>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</si>
  <si>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</si>
  <si>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</si>
  <si>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</si>
  <si>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</si>
  <si>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</si>
  <si>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</si>
  <si>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</si>
  <si>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</si>
  <si>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</si>
  <si>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</si>
  <si>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</si>
  <si>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</si>
  <si>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</si>
  <si>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</si>
  <si>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</si>
  <si>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</si>
  <si>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</si>
  <si>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</si>
  <si>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</si>
  <si>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</si>
  <si>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</si>
  <si>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</si>
  <si>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</si>
  <si>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</si>
  <si>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</si>
  <si>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</si>
  <si>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</si>
  <si>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</si>
  <si>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</si>
  <si>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</si>
  <si>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</si>
  <si>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</si>
  <si>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</si>
  <si>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</si>
  <si>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</si>
  <si>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</si>
  <si>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</si>
  <si>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</si>
  <si>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</si>
  <si>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</si>
  <si>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</si>
  <si>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</si>
  <si>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</si>
  <si>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</si>
  <si>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</si>
  <si>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</si>
  <si>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</si>
  <si>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</si>
  <si>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</si>
  <si>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</si>
  <si>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</si>
  <si>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</si>
  <si>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</si>
  <si>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</si>
  <si>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</si>
  <si>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</si>
  <si>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</si>
  <si>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</si>
  <si>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</si>
  <si>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</si>
  <si>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</si>
  <si>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</si>
  <si>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</si>
  <si>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</si>
  <si>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</si>
  <si>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</si>
  <si>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</si>
  <si>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</si>
  <si>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</si>
  <si>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</si>
  <si>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</si>
  <si>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</si>
  <si>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</si>
  <si>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</si>
  <si>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</si>
  <si>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</si>
  <si>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</si>
  <si>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</si>
  <si>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</si>
  <si>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</si>
  <si>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</si>
  <si>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</si>
  <si>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</si>
  <si>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</si>
  <si>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</si>
  <si>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</si>
  <si>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</si>
  <si>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</si>
  <si>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</si>
  <si>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</si>
  <si>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</si>
  <si>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</si>
  <si>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</si>
  <si>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</si>
  <si>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</si>
  <si>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</si>
  <si>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</si>
  <si>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</si>
  <si>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</si>
  <si>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</si>
  <si>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</si>
  <si>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</si>
  <si>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</si>
  <si>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</si>
  <si>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</si>
  <si>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</si>
  <si>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</si>
  <si>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</si>
  <si>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</si>
  <si>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</si>
  <si>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</si>
  <si>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</si>
  <si>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</si>
  <si>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</si>
  <si>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</si>
  <si>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</si>
  <si>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</si>
  <si>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</si>
  <si>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</si>
  <si>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</si>
  <si>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</si>
  <si>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</si>
  <si>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</si>
  <si>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</si>
  <si>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</si>
  <si>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</si>
  <si>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</si>
  <si>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</si>
  <si>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</si>
  <si>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</si>
  <si>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</si>
  <si>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</si>
  <si>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</si>
  <si>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</si>
  <si>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</si>
  <si>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</si>
  <si>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</si>
  <si>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</si>
  <si>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</si>
  <si>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</si>
  <si>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</si>
  <si>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</si>
  <si>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</si>
  <si>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</si>
  <si>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</si>
  <si>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</si>
  <si>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</si>
  <si>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</si>
  <si>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</si>
  <si>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</si>
  <si>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</si>
  <si>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</si>
  <si>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</si>
  <si>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</si>
  <si>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</si>
  <si>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</si>
  <si>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</si>
  <si>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</si>
  <si>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</si>
  <si>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</si>
  <si>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</si>
  <si>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</si>
  <si>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</si>
  <si>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</si>
  <si>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</si>
  <si>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</si>
  <si>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</si>
  <si>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</si>
  <si>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</si>
  <si>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</si>
  <si>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</si>
  <si>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</si>
  <si>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</si>
  <si>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</si>
  <si>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</si>
  <si>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</si>
  <si>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</si>
  <si>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</si>
  <si>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</si>
  <si>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</si>
  <si>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</si>
  <si>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</si>
  <si>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</si>
  <si>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</si>
  <si>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</si>
  <si>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</si>
  <si>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</si>
  <si>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</si>
  <si>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</si>
  <si>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</si>
  <si>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</si>
  <si>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</si>
  <si>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</si>
  <si>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</si>
  <si>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</si>
  <si>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</si>
  <si>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</si>
  <si>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</si>
  <si>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</si>
  <si>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</si>
  <si>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</si>
  <si>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</si>
  <si>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</si>
  <si>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</si>
  <si>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</si>
  <si>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</si>
  <si>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</si>
  <si>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</si>
  <si>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</si>
  <si>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</si>
  <si>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</si>
  <si>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</si>
  <si>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</si>
  <si>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</si>
  <si>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</si>
  <si>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</si>
  <si>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</si>
  <si>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</si>
  <si>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</si>
  <si>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</si>
  <si>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</si>
  <si>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</si>
  <si>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</si>
  <si>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</si>
  <si>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</si>
  <si>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</si>
  <si>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</si>
  <si>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</si>
  <si>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</si>
  <si>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</si>
  <si>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</si>
  <si>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</si>
  <si>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</si>
  <si>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</si>
  <si>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</si>
  <si>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</si>
  <si>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</si>
  <si>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</si>
  <si>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</si>
  <si>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</si>
  <si>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</si>
  <si>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</si>
  <si>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</si>
  <si>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</si>
  <si>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</si>
  <si>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</si>
  <si>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</si>
  <si>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</si>
  <si>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</si>
  <si>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</si>
  <si>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</si>
  <si>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</si>
  <si>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</si>
  <si>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</si>
  <si>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</si>
  <si>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</si>
  <si>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</si>
  <si>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</si>
  <si>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</si>
  <si>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</si>
  <si>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</si>
  <si>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</si>
  <si>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</si>
  <si>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</si>
  <si>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</si>
  <si>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</si>
  <si>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</si>
  <si>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</si>
  <si>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</si>
  <si>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</si>
  <si>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</si>
  <si>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</si>
  <si>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</si>
  <si>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</si>
  <si>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</si>
  <si>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</si>
  <si>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</si>
  <si>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</si>
  <si>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</si>
  <si>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</si>
  <si>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</si>
  <si>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</si>
  <si>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</si>
  <si>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</si>
  <si>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</si>
  <si>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</si>
  <si>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</si>
  <si>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</si>
  <si>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</si>
  <si>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</si>
  <si>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</si>
  <si>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</si>
  <si>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</si>
  <si>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</si>
  <si>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</si>
  <si>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</si>
  <si>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</si>
  <si>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</si>
  <si>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</si>
  <si>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</si>
  <si>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</si>
  <si>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</si>
  <si>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</si>
  <si>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</si>
  <si>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</si>
  <si>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</si>
  <si>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</si>
  <si>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</si>
  <si>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</si>
  <si>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</si>
  <si>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</si>
  <si>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</si>
  <si>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</si>
  <si>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</si>
  <si>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</si>
  <si>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</si>
  <si>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</si>
  <si>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</si>
  <si>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</si>
  <si>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</si>
  <si>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</si>
  <si>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</si>
  <si>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</si>
  <si>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</si>
  <si>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</si>
  <si>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</si>
  <si>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</si>
  <si>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</si>
  <si>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</si>
  <si>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</si>
  <si>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</si>
  <si>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</si>
  <si>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</si>
  <si>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</si>
  <si>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</si>
  <si>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</si>
  <si>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</si>
  <si>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</si>
  <si>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</si>
  <si>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</si>
  <si>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</si>
  <si>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</si>
  <si>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</si>
  <si>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</si>
  <si>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</si>
  <si>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</si>
  <si>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</si>
  <si>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</si>
  <si>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</si>
  <si>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</si>
  <si>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</si>
  <si>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</si>
  <si>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</si>
  <si>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</si>
  <si>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</si>
  <si>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</si>
  <si>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</si>
  <si>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</si>
  <si>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</si>
  <si>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</si>
  <si>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</si>
  <si>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</si>
  <si>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</si>
  <si>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</si>
  <si>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</si>
  <si>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</si>
  <si>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</si>
  <si>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</si>
  <si>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</si>
  <si>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</si>
  <si>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</si>
  <si>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</si>
  <si>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</si>
  <si>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</si>
  <si>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</si>
  <si>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</si>
  <si>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</si>
  <si>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</si>
  <si>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</si>
  <si>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</si>
  <si>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</si>
  <si>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</si>
  <si>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</si>
  <si>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</si>
  <si>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</si>
  <si>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</si>
  <si>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</si>
  <si>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</si>
  <si>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</si>
  <si>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</si>
  <si>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</si>
  <si>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</si>
  <si>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</si>
  <si>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</si>
  <si>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</si>
  <si>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</si>
  <si>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</si>
  <si>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</si>
  <si>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</si>
  <si>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</si>
  <si>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</si>
  <si>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</si>
  <si>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</si>
  <si>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</si>
  <si>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</si>
  <si>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</si>
  <si>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</si>
  <si>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</si>
  <si>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</si>
  <si>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</si>
  <si>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</si>
  <si>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</si>
  <si>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</si>
  <si>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</si>
  <si>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</si>
  <si>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</si>
  <si>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</si>
  <si>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</si>
  <si>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</si>
  <si>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</si>
  <si>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</si>
  <si>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</si>
  <si>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</si>
  <si>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</si>
  <si>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</si>
  <si>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</si>
  <si>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</si>
  <si>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</si>
  <si>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</si>
  <si>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</si>
  <si>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</si>
  <si>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</si>
  <si>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</si>
  <si>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</si>
  <si>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</si>
  <si>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</si>
  <si>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</si>
  <si>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</si>
  <si>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</si>
  <si>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</si>
  <si>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</si>
  <si>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</si>
  <si>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</si>
  <si>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</si>
  <si>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</si>
  <si>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</si>
  <si>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</si>
  <si>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</si>
  <si>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</si>
  <si>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</si>
  <si>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</si>
  <si>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</si>
  <si>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</si>
  <si>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</si>
  <si>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</si>
  <si>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</si>
  <si>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</si>
  <si>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</si>
  <si>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</si>
  <si>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</si>
  <si>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</si>
  <si>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</si>
  <si>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</si>
  <si>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</si>
  <si>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</si>
  <si>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</si>
  <si>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</si>
  <si>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</si>
  <si>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</si>
  <si>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</si>
  <si>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</si>
  <si>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</si>
  <si>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</si>
  <si>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</si>
  <si>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</si>
  <si>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</si>
  <si>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</si>
  <si>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</si>
  <si>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</si>
  <si>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</si>
  <si>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</si>
  <si>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</si>
  <si>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</si>
  <si>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</si>
  <si>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</si>
  <si>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</si>
  <si>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</si>
  <si>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</si>
  <si>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</si>
  <si>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</si>
  <si>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</si>
  <si>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</si>
  <si>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</si>
  <si>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</si>
  <si>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</si>
  <si>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</si>
  <si>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</si>
  <si>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</si>
  <si>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</si>
  <si>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</si>
  <si>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</si>
  <si>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</si>
  <si>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</si>
  <si>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</si>
  <si>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</si>
  <si>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</si>
  <si>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</si>
  <si>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</si>
  <si>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</si>
  <si>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</si>
  <si>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</si>
  <si>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</si>
  <si>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</si>
  <si>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</si>
  <si>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</si>
  <si>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</si>
  <si>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</si>
  <si>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</si>
  <si>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</si>
  <si>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</si>
  <si>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</si>
  <si>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</si>
  <si>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</si>
  <si>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</si>
  <si>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</si>
  <si>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</si>
  <si>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</si>
  <si>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</si>
  <si>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</si>
  <si>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</si>
  <si>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</si>
  <si>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</si>
  <si>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</si>
  <si>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</si>
  <si>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</si>
  <si>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</si>
  <si>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</si>
  <si>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</si>
  <si>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</si>
  <si>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</si>
  <si>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</si>
  <si>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</si>
  <si>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</si>
  <si>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</si>
  <si>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</si>
  <si>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</si>
  <si>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</si>
  <si>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</si>
  <si>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</si>
  <si>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</si>
  <si>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</si>
  <si>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</si>
  <si>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</si>
  <si>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</si>
  <si>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</si>
  <si>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</si>
  <si>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</si>
  <si>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</si>
  <si>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</si>
  <si>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</si>
  <si>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</si>
  <si>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</si>
  <si>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</si>
  <si>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</si>
  <si>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</si>
  <si>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</si>
  <si>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</si>
  <si>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</si>
  <si>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</si>
  <si>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</si>
  <si>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</si>
  <si>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</si>
  <si>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</si>
  <si>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</si>
  <si>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</si>
  <si>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</si>
  <si>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</si>
  <si>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</si>
  <si>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</si>
  <si>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</si>
  <si>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</si>
  <si>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</si>
  <si>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</si>
  <si>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</si>
  <si>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</si>
  <si>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</si>
  <si>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</si>
  <si>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</si>
  <si>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</si>
  <si>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</si>
  <si>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</si>
  <si>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</si>
  <si>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</si>
  <si>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</si>
  <si>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</si>
  <si>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</si>
  <si>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</si>
  <si>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</si>
  <si>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</si>
  <si>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</si>
  <si>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</si>
  <si>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</si>
  <si>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</si>
  <si>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</si>
  <si>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</si>
  <si>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</si>
  <si>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</si>
  <si>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</si>
  <si>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</si>
  <si>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</si>
  <si>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</si>
  <si>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</si>
  <si>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</si>
  <si>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</si>
  <si>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</si>
  <si>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</si>
  <si>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</si>
  <si>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</si>
  <si>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</si>
  <si>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</si>
  <si>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</si>
  <si>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</si>
  <si>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</si>
  <si>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</si>
  <si>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</si>
  <si>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</si>
  <si>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</si>
  <si>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</si>
  <si>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</si>
  <si>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</si>
  <si>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</si>
  <si>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</si>
  <si>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</si>
  <si>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</si>
  <si>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</si>
  <si>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</si>
  <si>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</si>
  <si>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</si>
  <si>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</si>
  <si>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</si>
  <si>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</si>
  <si>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</si>
  <si>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</si>
  <si>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</si>
  <si>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</si>
  <si>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</si>
  <si>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</si>
  <si>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</si>
  <si>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</si>
  <si>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</si>
  <si>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</si>
  <si>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</si>
  <si>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</si>
  <si>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</si>
  <si>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</si>
  <si>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</si>
  <si>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</si>
  <si>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</si>
  <si>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</si>
  <si>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</si>
  <si>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</si>
  <si>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</si>
  <si>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</si>
  <si>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</si>
  <si>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</si>
  <si>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</si>
  <si>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</si>
  <si>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</si>
  <si>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</si>
  <si>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</si>
  <si>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</si>
  <si>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</si>
  <si>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</si>
  <si>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</si>
  <si>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</si>
  <si>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</si>
  <si>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</si>
  <si>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</si>
  <si>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</si>
  <si>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</si>
  <si>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</si>
  <si>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</si>
  <si>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</si>
  <si>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</si>
  <si>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</si>
  <si>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</si>
  <si>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</si>
  <si>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</si>
  <si>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</si>
  <si>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</si>
  <si>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</si>
  <si>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</si>
  <si>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</si>
  <si>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</si>
  <si>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</si>
  <si>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</si>
  <si>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</si>
  <si>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</si>
  <si>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</si>
  <si>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</si>
  <si>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</si>
  <si>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</si>
  <si>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</si>
  <si>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</si>
  <si>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</si>
  <si>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</si>
  <si>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</si>
  <si>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</si>
  <si>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</si>
  <si>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</si>
  <si>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</si>
  <si>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</si>
  <si>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</si>
  <si>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</si>
  <si>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</si>
  <si>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</si>
  <si>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</si>
  <si>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</si>
  <si>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</si>
  <si>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</si>
  <si>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</si>
  <si>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</si>
  <si>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</si>
  <si>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</si>
  <si>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</si>
  <si>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</si>
  <si>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</si>
  <si>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</si>
  <si>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</si>
  <si>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</si>
  <si>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</si>
  <si>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</si>
  <si>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</si>
  <si>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</si>
  <si>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</si>
  <si>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</si>
  <si>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</si>
  <si>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</si>
  <si>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</si>
  <si>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</si>
  <si>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</si>
  <si>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</si>
  <si>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</si>
  <si>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</si>
  <si>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</si>
  <si>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</si>
  <si>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</si>
  <si>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</si>
  <si>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</si>
  <si>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</si>
  <si>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</si>
  <si>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</si>
  <si>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</si>
  <si>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</si>
  <si>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</si>
  <si>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</si>
  <si>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</si>
  <si>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</si>
  <si>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</si>
  <si>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</si>
  <si>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</si>
  <si>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</si>
  <si>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</si>
  <si>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</si>
  <si>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</si>
  <si>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</si>
  <si>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</si>
  <si>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</si>
  <si>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</si>
  <si>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</si>
  <si>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</si>
  <si>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</si>
  <si>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</si>
  <si>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</si>
  <si>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</si>
  <si>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</si>
  <si>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</si>
  <si>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</si>
  <si>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</si>
  <si>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</si>
  <si>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</si>
  <si>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</si>
  <si>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</si>
  <si>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</si>
  <si>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</si>
  <si>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</si>
  <si>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</si>
  <si>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</si>
  <si>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</si>
  <si>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</si>
  <si>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</si>
  <si>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</si>
  <si>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</si>
  <si>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</si>
  <si>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</si>
  <si>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</si>
  <si>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</si>
  <si>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</si>
  <si>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</si>
  <si>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</si>
  <si>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</si>
  <si>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</si>
  <si>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</si>
  <si>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</si>
  <si>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</si>
  <si>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</si>
  <si>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</si>
  <si>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</si>
  <si>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</si>
  <si>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</si>
  <si>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</si>
  <si>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</si>
  <si>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</si>
  <si>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</si>
  <si>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</si>
  <si>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</si>
  <si>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</si>
  <si>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</si>
  <si>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</si>
  <si>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</si>
  <si>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</si>
  <si>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</si>
  <si>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</si>
  <si>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</si>
  <si>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</si>
  <si>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</si>
  <si>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</si>
  <si>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</si>
  <si>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</si>
  <si>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</si>
  <si>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</si>
  <si>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</si>
  <si>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</si>
  <si>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</si>
  <si>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</si>
  <si>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</si>
  <si>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</si>
  <si>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</si>
  <si>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</si>
  <si>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</si>
  <si>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</si>
  <si>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</si>
  <si>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</si>
  <si>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</si>
  <si>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</si>
  <si>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</si>
  <si>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</si>
  <si>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</si>
  <si>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</si>
  <si>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</si>
  <si>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</si>
  <si>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</si>
  <si>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</si>
  <si>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</si>
  <si>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</si>
  <si>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</si>
  <si>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</si>
  <si>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</si>
  <si>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</si>
  <si>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</si>
  <si>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</si>
  <si>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</si>
  <si>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</si>
  <si>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</si>
  <si>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</si>
  <si>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</si>
  <si>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</si>
  <si>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</si>
  <si>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</si>
  <si>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</si>
  <si>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</si>
  <si>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</si>
  <si>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</si>
  <si>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</si>
  <si>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</si>
  <si>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</si>
  <si>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</si>
  <si>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</si>
  <si>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</si>
  <si>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</si>
  <si>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</si>
  <si>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</si>
  <si>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</si>
  <si>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</si>
  <si>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</si>
  <si>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</si>
  <si>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</si>
  <si>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</si>
  <si>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</si>
  <si>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</si>
  <si>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</si>
  <si>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</si>
  <si>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</si>
  <si>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</si>
  <si>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</si>
  <si>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</si>
  <si>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</si>
  <si>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</si>
  <si>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</si>
  <si>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</si>
  <si>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</si>
  <si>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</si>
  <si>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</si>
  <si>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</si>
  <si>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</si>
  <si>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</si>
  <si>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</si>
  <si>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</si>
  <si>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</si>
  <si>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</si>
  <si>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</si>
  <si>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</si>
  <si>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</si>
  <si>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</si>
  <si>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</si>
  <si>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</si>
  <si>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</si>
  <si>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</si>
  <si>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</si>
  <si>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</si>
  <si>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</si>
  <si>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</si>
  <si>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</si>
  <si>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</si>
  <si>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</si>
  <si>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</si>
  <si>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</si>
  <si>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</si>
  <si>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</si>
  <si>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</si>
  <si>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</si>
  <si>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</si>
  <si>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</si>
  <si>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</si>
  <si>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</si>
  <si>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</si>
  <si>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</si>
  <si>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</si>
  <si>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</si>
  <si>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</si>
  <si>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</si>
  <si>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</si>
  <si>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</si>
  <si>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</si>
  <si>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</si>
  <si>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</si>
  <si>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</si>
  <si>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</si>
  <si>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</si>
  <si>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</si>
  <si>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</si>
  <si>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</si>
  <si>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</si>
  <si>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</si>
  <si>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</si>
  <si>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</si>
  <si>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</si>
  <si>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</si>
  <si>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</si>
  <si>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</si>
  <si>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</si>
  <si>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</si>
  <si>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</si>
  <si>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</si>
  <si>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</si>
  <si>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</si>
  <si>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</si>
  <si>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</si>
  <si>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</si>
  <si>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</si>
  <si>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</si>
  <si>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</si>
  <si>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</si>
  <si>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</si>
  <si>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</si>
  <si>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</si>
  <si>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</si>
  <si>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</si>
  <si>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</si>
  <si>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</si>
  <si>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</si>
  <si>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</si>
  <si>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</si>
  <si>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</si>
  <si>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</si>
  <si>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</si>
  <si>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</si>
  <si>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</si>
  <si>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</si>
  <si>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</si>
  <si>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</si>
  <si>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</si>
  <si>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</si>
  <si>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</si>
  <si>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</si>
  <si>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</si>
  <si>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</si>
  <si>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</si>
  <si>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</si>
  <si>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</si>
  <si>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</si>
  <si>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</si>
  <si>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</si>
  <si>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</si>
  <si>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</si>
  <si>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</si>
  <si>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</si>
  <si>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</si>
  <si>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</si>
  <si>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</si>
  <si>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</si>
  <si>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</si>
  <si>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</si>
  <si>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</si>
  <si>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</si>
  <si>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</si>
  <si>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</si>
  <si>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</si>
  <si>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</si>
  <si>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</si>
  <si>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</si>
  <si>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</si>
  <si>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</si>
  <si>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</si>
  <si>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</si>
  <si>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</si>
  <si>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</si>
  <si>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</si>
  <si>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</si>
  <si>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</si>
  <si>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</si>
  <si>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</si>
  <si>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</si>
  <si>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</si>
  <si>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</si>
  <si>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</si>
  <si>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</si>
  <si>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</si>
  <si>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</si>
  <si>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</si>
  <si>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</si>
  <si>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</si>
  <si>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</si>
  <si>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</si>
  <si>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</si>
  <si>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</si>
  <si>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</si>
  <si>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</si>
  <si>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</si>
  <si>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</si>
  <si>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</si>
  <si>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</si>
  <si>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</si>
  <si>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</si>
  <si>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</si>
  <si>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</si>
  <si>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</si>
  <si>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</si>
  <si>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</si>
  <si>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</si>
  <si>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</si>
  <si>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</si>
  <si>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</si>
  <si>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</si>
  <si>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</si>
  <si>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</si>
  <si>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</si>
  <si>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</si>
  <si>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</si>
  <si>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</si>
  <si>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</si>
  <si>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</si>
  <si>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</si>
  <si>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</si>
  <si>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</si>
  <si>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</si>
  <si>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</si>
  <si>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</si>
  <si>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</si>
  <si>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</si>
  <si>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</si>
  <si>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</si>
  <si>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</si>
  <si>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</si>
  <si>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</si>
  <si>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</si>
  <si>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</si>
  <si>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</si>
  <si>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</si>
  <si>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</si>
  <si>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</si>
  <si>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</si>
  <si>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</si>
  <si>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</si>
  <si>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</si>
  <si>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</si>
  <si>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</si>
  <si>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</si>
  <si>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</si>
  <si>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</si>
  <si>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</si>
  <si>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</si>
  <si>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</si>
  <si>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</si>
  <si>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</si>
  <si>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</si>
  <si>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</si>
  <si>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</si>
  <si>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</si>
  <si>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</si>
  <si>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</si>
  <si>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</si>
  <si>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</si>
  <si>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</si>
  <si>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</si>
  <si>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</si>
  <si>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</si>
  <si>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</si>
  <si>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</si>
  <si>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</si>
  <si>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</si>
  <si>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</si>
  <si>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</si>
  <si>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</si>
  <si>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</si>
  <si>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</si>
  <si>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</si>
  <si>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</si>
  <si>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</si>
  <si>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</si>
  <si>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</si>
  <si>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</si>
  <si>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</si>
  <si>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</si>
  <si>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</si>
  <si>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</si>
  <si>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</si>
  <si>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</si>
  <si>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</si>
  <si>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</si>
  <si>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</si>
  <si>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</si>
  <si>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</si>
  <si>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</si>
  <si>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</si>
  <si>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</si>
  <si>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</si>
  <si>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</si>
  <si>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</si>
  <si>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</si>
  <si>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</si>
  <si>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</si>
  <si>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</si>
  <si>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</si>
  <si>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</si>
  <si>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</si>
  <si>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</si>
  <si>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</si>
  <si>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</si>
  <si>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</si>
  <si>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</si>
  <si>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</si>
  <si>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</si>
  <si>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</si>
  <si>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</si>
  <si>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</si>
  <si>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</si>
  <si>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</si>
  <si>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</si>
  <si>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</si>
  <si>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</si>
  <si>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</si>
  <si>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</si>
  <si>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</si>
  <si>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</si>
  <si>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</si>
  <si>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</si>
  <si>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</si>
  <si>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</si>
  <si>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</si>
  <si>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</si>
  <si>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</si>
  <si>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</si>
  <si>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</si>
  <si>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</si>
  <si>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</si>
  <si>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</si>
  <si>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</si>
  <si>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</si>
  <si>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</si>
  <si>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</si>
  <si>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</si>
  <si>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</si>
  <si>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</si>
  <si>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</si>
  <si>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</si>
  <si>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</si>
  <si>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</si>
  <si>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</si>
  <si>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</si>
  <si>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</si>
  <si>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</si>
  <si>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</si>
  <si>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</si>
  <si>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</si>
  <si>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</si>
  <si>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</si>
  <si>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</si>
  <si>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</si>
  <si>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</si>
  <si>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</si>
  <si>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</si>
  <si>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</si>
  <si>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</si>
  <si>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</si>
  <si>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</si>
  <si>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</si>
  <si>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</si>
  <si>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</si>
  <si>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</si>
  <si>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</si>
  <si>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</si>
  <si>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</si>
  <si>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</si>
  <si>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</si>
  <si>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</si>
  <si>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</si>
  <si>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</si>
  <si>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</si>
  <si>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</si>
  <si>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</si>
  <si>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</si>
  <si>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</si>
  <si>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</si>
  <si>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</si>
  <si>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</si>
  <si>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</si>
  <si>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</si>
  <si>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</si>
  <si>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</si>
  <si>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</si>
  <si>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</si>
  <si>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</si>
  <si>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</si>
  <si>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</si>
  <si>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</si>
  <si>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</si>
  <si>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</si>
  <si>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</si>
  <si>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</si>
  <si>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</si>
  <si>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</si>
  <si>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</si>
  <si>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</si>
  <si>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</si>
  <si>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</si>
  <si>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</si>
  <si>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</si>
  <si>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</si>
  <si>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</si>
  <si>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</si>
  <si>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</si>
  <si>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</si>
  <si>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</si>
  <si>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</si>
  <si>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</si>
  <si>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</si>
  <si>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</si>
  <si>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</si>
  <si>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</si>
  <si>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</si>
  <si>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</si>
  <si>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</si>
  <si>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</si>
  <si>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</si>
  <si>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</si>
  <si>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</si>
  <si>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</si>
  <si>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</si>
  <si>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</si>
  <si>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</si>
  <si>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</si>
  <si>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</si>
  <si>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</si>
  <si>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</si>
  <si>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</si>
  <si>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</si>
  <si>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</si>
  <si>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</si>
  <si>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</si>
  <si>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</si>
  <si>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</si>
  <si>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</si>
  <si>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</si>
  <si>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</si>
  <si>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</si>
  <si>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</si>
  <si>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</si>
  <si>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</si>
  <si>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</si>
  <si>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</si>
  <si>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</si>
  <si>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</si>
  <si>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</si>
  <si>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</si>
  <si>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</si>
  <si>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</si>
  <si>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</si>
  <si>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</si>
  <si>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</si>
  <si>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</si>
  <si>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</si>
  <si>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</si>
  <si>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</si>
  <si>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</si>
  <si>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</si>
  <si>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</si>
  <si>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</si>
  <si>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</si>
  <si>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</si>
  <si>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</si>
  <si>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</si>
  <si>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</si>
  <si>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</si>
  <si>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</si>
  <si>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</si>
  <si>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</si>
  <si>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</si>
  <si>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</si>
  <si>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</si>
  <si>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</si>
  <si>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</si>
  <si>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</si>
  <si>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</si>
  <si>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</si>
  <si>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</si>
  <si>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</si>
  <si>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</si>
  <si>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</si>
  <si>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</si>
  <si>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</si>
  <si>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</si>
  <si>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</si>
  <si>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</si>
  <si>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</si>
  <si>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</si>
  <si>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</si>
  <si>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</si>
  <si>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</si>
  <si>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</si>
  <si>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</si>
  <si>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</si>
  <si>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</si>
  <si>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</si>
  <si>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</si>
  <si>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</si>
  <si>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</si>
  <si>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</si>
  <si>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</si>
  <si>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</si>
  <si>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</si>
  <si>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</si>
  <si>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</si>
  <si>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</si>
  <si>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</si>
  <si>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</si>
  <si>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</si>
  <si>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</si>
  <si>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</si>
  <si>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</si>
  <si>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</si>
  <si>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</si>
  <si>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</si>
  <si>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</si>
  <si>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</si>
  <si>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</si>
  <si>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</si>
  <si>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</si>
  <si>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</si>
  <si>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</si>
  <si>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</si>
  <si>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</si>
  <si>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</si>
  <si>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</si>
  <si>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</si>
  <si>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</si>
  <si>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</si>
  <si>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</si>
  <si>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</si>
  <si>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</si>
  <si>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</si>
  <si>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</si>
  <si>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</si>
  <si>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</si>
  <si>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</si>
  <si>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</si>
  <si>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</si>
  <si>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</si>
  <si>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</si>
  <si>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</si>
  <si>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</si>
  <si>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</si>
  <si>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</si>
  <si>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</si>
  <si>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</si>
  <si>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</si>
  <si>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</si>
  <si>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</si>
  <si>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</si>
  <si>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</si>
  <si>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</si>
  <si>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</si>
  <si>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</si>
  <si>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</si>
  <si>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</si>
  <si>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</si>
  <si>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</si>
  <si>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</si>
  <si>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</si>
  <si>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</si>
  <si>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</si>
  <si>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</si>
  <si>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</si>
  <si>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</si>
  <si>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</si>
  <si>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</si>
  <si>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</si>
  <si>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</si>
  <si>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</si>
  <si>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</si>
  <si>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</si>
  <si>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</si>
  <si>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</si>
  <si>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</si>
  <si>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</si>
  <si>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</si>
  <si>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</si>
  <si>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</si>
  <si>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</si>
  <si>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</si>
  <si>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</si>
  <si>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</si>
  <si>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</si>
  <si>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</si>
  <si>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</si>
  <si>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</si>
  <si>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</si>
  <si>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</si>
  <si>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</si>
  <si>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</si>
  <si>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</si>
  <si>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</si>
  <si>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</si>
  <si>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</si>
  <si>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</si>
  <si>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</si>
  <si>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</si>
  <si>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</si>
  <si>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</si>
  <si>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</si>
  <si>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</si>
  <si>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</si>
  <si>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</si>
  <si>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</si>
  <si>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</si>
  <si>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</si>
  <si>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</si>
  <si>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</si>
  <si>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</si>
  <si>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</si>
  <si>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</si>
  <si>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</si>
  <si>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</si>
  <si>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</si>
  <si>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</si>
  <si>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</si>
  <si>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</si>
  <si>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</si>
  <si>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</si>
  <si>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</si>
  <si>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</si>
  <si>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</si>
  <si>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</si>
  <si>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</si>
  <si>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</si>
  <si>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</si>
  <si>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</si>
  <si>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</si>
  <si>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</si>
  <si>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</si>
  <si>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</si>
  <si>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</si>
  <si>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</si>
  <si>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</si>
  <si>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</si>
  <si>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</si>
  <si>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</si>
  <si>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</si>
  <si>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</si>
  <si>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</si>
  <si>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</si>
  <si>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</si>
  <si>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</si>
  <si>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</si>
  <si>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</si>
  <si>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</si>
  <si>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</si>
  <si>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</si>
  <si>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</si>
  <si>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</si>
  <si>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</si>
  <si>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</si>
  <si>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</si>
  <si>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</si>
  <si>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</si>
  <si>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</si>
  <si>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</si>
  <si>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</si>
  <si>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</si>
  <si>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</si>
  <si>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</si>
  <si>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</si>
  <si>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</si>
  <si>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</si>
  <si>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</si>
  <si>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</si>
  <si>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</si>
  <si>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</si>
  <si>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</si>
  <si>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</si>
  <si>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</si>
  <si>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</si>
  <si>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</si>
  <si>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</si>
  <si>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</si>
  <si>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</si>
  <si>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</si>
  <si>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</si>
  <si>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</si>
  <si>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</si>
  <si>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</si>
  <si>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</si>
  <si>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</si>
  <si>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</si>
  <si>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</si>
  <si>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</si>
  <si>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</si>
  <si>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</si>
  <si>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</si>
  <si>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</si>
  <si>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</si>
  <si>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</si>
  <si>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</si>
  <si>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</si>
  <si>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</si>
  <si>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</si>
  <si>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</si>
  <si>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</si>
  <si>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</si>
  <si>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</si>
  <si>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</si>
  <si>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</si>
  <si>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</si>
  <si>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</si>
  <si>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</si>
  <si>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</si>
  <si>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</si>
  <si>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</si>
  <si>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</si>
  <si>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</si>
  <si>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</si>
  <si>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</si>
  <si>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</si>
  <si>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</si>
  <si>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</si>
  <si>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</si>
  <si>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</si>
  <si>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</si>
  <si>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</si>
  <si>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</si>
  <si>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</si>
  <si>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</si>
  <si>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</si>
  <si>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</si>
  <si>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</si>
  <si>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</si>
  <si>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</si>
  <si>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</si>
  <si>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</si>
  <si>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</si>
  <si>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</si>
  <si>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</si>
  <si>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</si>
  <si>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</si>
  <si>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</si>
  <si>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</si>
  <si>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</si>
  <si>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</si>
  <si>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</si>
  <si>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</si>
  <si>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</si>
  <si>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</si>
  <si>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</si>
  <si>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</si>
  <si>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</si>
  <si>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</si>
  <si>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</si>
  <si>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</si>
  <si>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</si>
  <si>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</si>
  <si>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</si>
  <si>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</si>
  <si>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</si>
  <si>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</si>
  <si>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</si>
  <si>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</si>
  <si>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</si>
  <si>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</si>
  <si>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</si>
  <si>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</si>
  <si>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</si>
  <si>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</si>
  <si>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</si>
  <si>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</si>
  <si>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</si>
  <si>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</si>
  <si>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</si>
  <si>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</si>
  <si>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</si>
  <si>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</si>
  <si>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</si>
  <si>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</si>
  <si>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</si>
  <si>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</si>
  <si>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</si>
  <si>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</si>
  <si>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</si>
  <si>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</si>
  <si>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</si>
  <si>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</si>
  <si>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</si>
  <si>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</si>
  <si>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</si>
  <si>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</si>
  <si>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</si>
  <si>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</si>
  <si>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</si>
  <si>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</si>
  <si>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</si>
  <si>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</si>
  <si>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</si>
  <si>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</si>
  <si>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</si>
  <si>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</si>
  <si>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</si>
  <si>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</si>
  <si>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</si>
  <si>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</si>
  <si>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</si>
  <si>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</si>
  <si>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</si>
  <si>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</si>
  <si>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</si>
  <si>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</si>
  <si>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</si>
  <si>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</si>
  <si>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</si>
  <si>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</si>
  <si>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</si>
  <si>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</si>
  <si>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</si>
  <si>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</si>
  <si>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</si>
  <si>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</si>
  <si>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</si>
  <si>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</si>
  <si>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</si>
  <si>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</si>
  <si>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</si>
  <si>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</si>
  <si>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</si>
  <si>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</si>
  <si>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</si>
  <si>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</si>
  <si>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</si>
  <si>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</si>
  <si>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</si>
  <si>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</si>
  <si>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</si>
  <si>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</si>
  <si>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</si>
  <si>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</si>
  <si>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</si>
  <si>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</si>
  <si>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</si>
  <si>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</si>
  <si>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</si>
  <si>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</si>
  <si>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</si>
  <si>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</si>
  <si>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</si>
  <si>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</si>
  <si>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</si>
  <si>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</si>
  <si>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</si>
  <si>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</si>
  <si>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</si>
  <si>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</si>
  <si>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</si>
  <si>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</si>
  <si>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</si>
  <si>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</si>
  <si>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</si>
  <si>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</si>
  <si>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</si>
  <si>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</si>
  <si>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</si>
  <si>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</si>
  <si>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</si>
  <si>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</si>
  <si>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</si>
  <si>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</si>
  <si>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</si>
  <si>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</si>
  <si>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</si>
  <si>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</si>
  <si>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</si>
  <si>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</si>
  <si>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</si>
  <si>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</si>
  <si>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</si>
  <si>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</si>
  <si>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</si>
  <si>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</si>
  <si>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</si>
  <si>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</si>
  <si>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</si>
  <si>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</si>
  <si>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</si>
  <si>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</si>
  <si>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</si>
  <si>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</si>
  <si>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</si>
  <si>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</si>
  <si>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</si>
  <si>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</si>
  <si>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</si>
  <si>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</si>
  <si>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</si>
  <si>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</si>
  <si>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</si>
  <si>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</si>
  <si>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</si>
  <si>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</si>
  <si>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</si>
  <si>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</si>
  <si>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</si>
  <si>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</si>
  <si>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</si>
  <si>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</si>
  <si>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</si>
  <si>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</si>
  <si>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</si>
  <si>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</si>
  <si>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</si>
  <si>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</si>
  <si>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</si>
  <si>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</si>
  <si>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</si>
  <si>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</si>
  <si>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</si>
  <si>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</si>
  <si>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</si>
  <si>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</si>
  <si>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</si>
  <si>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</si>
  <si>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</si>
  <si>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</si>
  <si>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</si>
  <si>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</si>
  <si>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</si>
  <si>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</si>
  <si>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</si>
  <si>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</si>
  <si>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</si>
  <si>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</si>
  <si>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</si>
  <si>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</si>
  <si>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</si>
  <si>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</si>
  <si>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</si>
  <si>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</si>
  <si>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</si>
  <si>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</si>
  <si>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</si>
  <si>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</si>
  <si>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</si>
  <si>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</si>
  <si>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</si>
  <si>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</si>
  <si>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</si>
  <si>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</si>
  <si>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</si>
  <si>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</si>
  <si>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</si>
  <si>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</si>
  <si>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</si>
  <si>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</si>
  <si>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</si>
  <si>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</si>
  <si>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</si>
  <si>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</si>
  <si>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</si>
  <si>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</si>
  <si>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</si>
  <si>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</si>
  <si>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</si>
  <si>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</si>
  <si>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</si>
  <si>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</si>
  <si>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</si>
  <si>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</si>
  <si>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</si>
  <si>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</si>
  <si>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</si>
  <si>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</si>
  <si>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</si>
  <si>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</si>
  <si>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</si>
  <si>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</si>
  <si>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</si>
  <si>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</si>
  <si>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</si>
  <si>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</si>
  <si>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</si>
  <si>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</si>
  <si>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</si>
  <si>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</si>
  <si>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</si>
  <si>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</si>
  <si>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</si>
  <si>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</si>
  <si>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</si>
  <si>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</si>
  <si>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</si>
  <si>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</si>
  <si>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</si>
  <si>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</si>
  <si>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</si>
  <si>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</si>
  <si>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</si>
  <si>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</si>
  <si>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</si>
  <si>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</si>
  <si>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</si>
  <si>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</si>
  <si>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</si>
  <si>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</si>
  <si>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</si>
  <si>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</si>
  <si>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</si>
  <si>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</si>
  <si>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</si>
  <si>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</si>
  <si>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</si>
  <si>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</si>
  <si>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</si>
  <si>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</si>
  <si>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</si>
  <si>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</si>
  <si>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</si>
  <si>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</si>
  <si>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</si>
  <si>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</si>
  <si>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</si>
  <si>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</si>
  <si>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</si>
  <si>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</si>
  <si>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</si>
  <si>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</si>
  <si>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</si>
  <si>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</si>
  <si>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</si>
  <si>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</si>
  <si>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</si>
  <si>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</si>
  <si>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</si>
  <si>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</si>
  <si>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</si>
  <si>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</si>
  <si>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</si>
  <si>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</si>
  <si>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</si>
  <si>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</si>
  <si>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</si>
  <si>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</si>
  <si>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</si>
  <si>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</si>
  <si>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</si>
  <si>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</si>
  <si>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</si>
  <si>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</si>
  <si>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</si>
  <si>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</si>
  <si>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</si>
  <si>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</si>
  <si>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</si>
  <si>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</si>
  <si>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</si>
  <si>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</si>
  <si>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</si>
  <si>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</si>
  <si>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</si>
  <si>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</si>
  <si>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</si>
  <si>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</si>
  <si>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</si>
  <si>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</si>
  <si>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</si>
  <si>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</si>
  <si>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</si>
  <si>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</si>
  <si>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</si>
  <si>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</si>
  <si>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</si>
  <si>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</si>
  <si>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</si>
  <si>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</si>
  <si>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</si>
  <si>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</si>
  <si>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</si>
  <si>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</si>
  <si>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</si>
  <si>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</si>
  <si>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</si>
  <si>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</si>
  <si>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</si>
  <si>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</si>
  <si>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</si>
  <si>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</si>
  <si>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</si>
  <si>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</si>
  <si>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</si>
  <si>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</si>
  <si>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</si>
  <si>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</si>
  <si>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</si>
  <si>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</si>
  <si>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</si>
  <si>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</si>
  <si>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</si>
  <si>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</si>
  <si>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</si>
  <si>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</si>
  <si>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</si>
  <si>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</si>
  <si>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</si>
  <si>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</si>
  <si>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</si>
  <si>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</si>
  <si>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</si>
  <si>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</si>
  <si>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</si>
  <si>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</si>
  <si>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</si>
  <si>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</si>
  <si>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</si>
  <si>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</si>
  <si>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</si>
  <si>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</si>
  <si>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</si>
  <si>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</si>
  <si>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</si>
  <si>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</si>
  <si>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</si>
  <si>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</si>
  <si>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</si>
  <si>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</si>
  <si>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</si>
  <si>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</si>
  <si>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</si>
  <si>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</si>
  <si>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</si>
  <si>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</si>
  <si>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</si>
  <si>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</si>
  <si>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</si>
  <si>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</si>
  <si>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</si>
  <si>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</si>
  <si>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</si>
  <si>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</si>
  <si>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</si>
  <si>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</si>
  <si>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</si>
  <si>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</si>
  <si>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</si>
  <si>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</si>
  <si>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</si>
  <si>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</si>
  <si>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</si>
  <si>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</si>
  <si>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</si>
  <si>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</si>
  <si>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</si>
  <si>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</si>
  <si>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</si>
  <si>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</si>
  <si>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</si>
  <si>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</si>
  <si>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</si>
  <si>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</si>
  <si>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</si>
  <si>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</si>
  <si>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</si>
  <si>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</si>
  <si>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</si>
  <si>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</si>
  <si>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</si>
  <si>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</si>
  <si>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</si>
  <si>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</si>
  <si>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</si>
  <si>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</si>
  <si>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</si>
  <si>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</si>
  <si>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</si>
  <si>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</si>
  <si>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</si>
  <si>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</si>
  <si>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</si>
  <si>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</si>
  <si>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</si>
  <si>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</si>
  <si>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</si>
  <si>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</si>
  <si>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</si>
  <si>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</si>
  <si>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</si>
  <si>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</si>
  <si>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</si>
  <si>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</si>
  <si>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</si>
  <si>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</si>
  <si>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</si>
  <si>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</si>
  <si>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</si>
  <si>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</si>
  <si>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</si>
  <si>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</si>
  <si>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</si>
  <si>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</si>
  <si>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</si>
  <si>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</si>
  <si>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</si>
  <si>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</si>
  <si>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</si>
  <si>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</si>
  <si>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</si>
  <si>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</si>
  <si>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</si>
  <si>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</si>
  <si>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</si>
  <si>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</si>
  <si>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</si>
  <si>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</si>
  <si>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</si>
  <si>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</si>
  <si>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</si>
  <si>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</si>
  <si>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</si>
  <si>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</si>
  <si>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</si>
  <si>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</si>
  <si>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</si>
  <si>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</si>
  <si>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</si>
  <si>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</si>
  <si>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</si>
  <si>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</si>
  <si>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</si>
  <si>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</si>
  <si>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</si>
  <si>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</si>
  <si>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</si>
  <si>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</si>
  <si>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</si>
  <si>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</si>
  <si>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</si>
  <si>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</si>
  <si>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</si>
  <si>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</si>
  <si>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</si>
  <si>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</si>
  <si>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</si>
  <si>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</si>
  <si>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</si>
  <si>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</si>
  <si>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</si>
  <si>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</si>
  <si>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</si>
  <si>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</si>
  <si>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</si>
  <si>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</si>
  <si>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</si>
  <si>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</si>
  <si>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</si>
  <si>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</si>
  <si>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</si>
  <si>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</si>
  <si>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</si>
  <si>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</si>
  <si>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</si>
  <si>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</si>
  <si>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</si>
  <si>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</si>
  <si>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</si>
  <si>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</si>
  <si>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</si>
  <si>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</si>
  <si>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</si>
  <si>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</si>
  <si>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</si>
  <si>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</si>
  <si>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</si>
  <si>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</si>
  <si>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</si>
  <si>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</si>
  <si>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</si>
  <si>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</si>
  <si>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</si>
  <si>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</si>
  <si>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</si>
  <si>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</si>
  <si>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</si>
  <si>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</si>
  <si>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</si>
  <si>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</si>
  <si>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</si>
  <si>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</si>
  <si>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</si>
  <si>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</si>
  <si>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</si>
  <si>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</si>
  <si>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</si>
  <si>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</si>
  <si>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</si>
  <si>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</si>
  <si>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</si>
  <si>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</si>
  <si>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</si>
  <si>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</si>
  <si>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</si>
  <si>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</si>
  <si>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</si>
  <si>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</si>
  <si>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</si>
  <si>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</si>
  <si>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</si>
  <si>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</si>
  <si>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</si>
  <si>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</si>
  <si>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</si>
  <si>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</si>
  <si>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</si>
  <si>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</si>
  <si>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</si>
  <si>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</si>
  <si>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</si>
  <si>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</si>
  <si>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</si>
  <si>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</si>
  <si>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</si>
  <si>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</si>
  <si>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</si>
  <si>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</si>
  <si>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</si>
  <si>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</si>
  <si>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</si>
  <si>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</si>
  <si>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</si>
  <si>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</si>
  <si>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</si>
  <si>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</si>
  <si>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</si>
  <si>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</si>
  <si>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</si>
  <si>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</si>
  <si>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</si>
  <si>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</si>
  <si>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</si>
  <si>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</si>
  <si>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</si>
  <si>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</si>
  <si>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</si>
  <si>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</si>
  <si>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</si>
  <si>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</si>
  <si>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</si>
  <si>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</si>
  <si>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</si>
  <si>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</si>
  <si>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</si>
  <si>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</si>
  <si>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</si>
  <si>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</si>
  <si>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</si>
  <si>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</si>
  <si>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</si>
  <si>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</si>
  <si>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</si>
  <si>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</si>
  <si>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</si>
  <si>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</si>
  <si>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</si>
  <si>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</si>
  <si>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</si>
  <si>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</si>
  <si>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</si>
  <si>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</si>
  <si>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</si>
  <si>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</si>
  <si>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</si>
  <si>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</si>
  <si>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</si>
  <si>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</si>
  <si>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</si>
  <si>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</si>
  <si>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</si>
  <si>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</si>
  <si>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</si>
  <si>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</si>
  <si>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</si>
  <si>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</si>
  <si>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</si>
  <si>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</si>
  <si>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</si>
  <si>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</si>
  <si>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</si>
  <si>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</si>
  <si>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</si>
  <si>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</si>
  <si>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</si>
  <si>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</si>
  <si>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</si>
  <si>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</si>
  <si>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</si>
  <si>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</si>
  <si>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</si>
  <si>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</si>
  <si>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</si>
  <si>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</si>
  <si>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</si>
  <si>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</si>
  <si>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</si>
  <si>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</si>
  <si>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</si>
  <si>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</si>
  <si>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</si>
  <si>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</si>
  <si>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</si>
  <si>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</si>
  <si>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</si>
  <si>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</si>
  <si>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</si>
  <si>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</si>
  <si>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</si>
  <si>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</si>
  <si>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</si>
  <si>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</si>
  <si>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</si>
  <si>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</si>
  <si>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</si>
  <si>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</si>
  <si>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</si>
  <si>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</si>
  <si>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</si>
  <si>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</si>
  <si>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</si>
  <si>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</si>
  <si>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</si>
  <si>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</si>
  <si>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</si>
  <si>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</si>
  <si>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</si>
  <si>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</si>
  <si>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</si>
  <si>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</si>
  <si>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</si>
  <si>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</si>
  <si>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</si>
  <si>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</si>
  <si>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</si>
  <si>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</si>
  <si>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</si>
  <si>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</si>
  <si>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</si>
  <si>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</si>
  <si>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</si>
  <si>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</si>
  <si>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</si>
  <si>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</si>
  <si>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</si>
  <si>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</si>
  <si>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</si>
  <si>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</si>
  <si>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</si>
  <si>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</si>
  <si>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</si>
  <si>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</si>
  <si>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</si>
  <si>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</si>
  <si>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</si>
  <si>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</si>
  <si>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</si>
  <si>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</si>
  <si>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</si>
  <si>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</si>
  <si>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</si>
  <si>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</si>
  <si>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</si>
  <si>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</si>
  <si>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</si>
  <si>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</si>
  <si>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</si>
  <si>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</si>
  <si>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</si>
  <si>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</si>
  <si>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</si>
  <si>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</si>
  <si>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</si>
  <si>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</si>
  <si>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</si>
  <si>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</si>
  <si>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</si>
  <si>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</si>
  <si>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</si>
  <si>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</si>
  <si>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</si>
  <si>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</si>
  <si>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</si>
  <si>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</si>
  <si>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</si>
  <si>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</si>
  <si>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</si>
  <si>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</si>
  <si>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</si>
  <si>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</si>
  <si>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</si>
  <si>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</si>
  <si>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</si>
  <si>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</si>
  <si>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</si>
  <si>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</si>
  <si>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</si>
  <si>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</si>
  <si>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</si>
  <si>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</si>
  <si>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</si>
  <si>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</si>
  <si>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</si>
  <si>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</si>
  <si>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</si>
  <si>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</si>
  <si>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</si>
  <si>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</si>
  <si>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</si>
  <si>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</si>
  <si>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</si>
  <si>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</si>
  <si>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</si>
  <si>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</si>
  <si>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</si>
  <si>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</si>
  <si>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</si>
  <si>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</si>
  <si>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</si>
  <si>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</si>
  <si>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</si>
  <si>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</si>
  <si>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</si>
  <si>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</si>
  <si>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</si>
  <si>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</si>
  <si>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</si>
  <si>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</si>
  <si>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</si>
  <si>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</si>
  <si>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</si>
  <si>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</si>
  <si>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</si>
  <si>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</si>
  <si>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</si>
  <si>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</si>
  <si>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</si>
  <si>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</si>
  <si>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</si>
  <si>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</si>
  <si>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</si>
  <si>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</si>
  <si>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</si>
  <si>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</si>
  <si>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</si>
  <si>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</si>
  <si>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</si>
  <si>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</si>
  <si>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</si>
  <si>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</si>
  <si>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</si>
  <si>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</si>
  <si>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</si>
  <si>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</si>
  <si>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</si>
  <si>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</si>
  <si>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</si>
  <si>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</si>
  <si>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</si>
  <si>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</si>
  <si>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</si>
  <si>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</si>
  <si>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</si>
  <si>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</si>
  <si>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</si>
  <si>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</si>
  <si>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</si>
  <si>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</si>
  <si>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</si>
  <si>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</si>
  <si>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</si>
  <si>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</si>
  <si>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</si>
  <si>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</si>
  <si>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</si>
  <si>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</si>
  <si>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</si>
  <si>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</si>
  <si>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</si>
  <si>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</si>
  <si>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</si>
  <si>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</si>
  <si>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</si>
  <si>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</si>
  <si>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</si>
  <si>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</si>
  <si>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</si>
  <si>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</si>
  <si>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</si>
  <si>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</si>
  <si>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</si>
  <si>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</si>
  <si>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</si>
  <si>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</si>
  <si>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</si>
  <si>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</si>
  <si>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</si>
  <si>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</si>
  <si>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</si>
  <si>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</si>
  <si>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</si>
  <si>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</si>
  <si>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</si>
  <si>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</si>
  <si>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</si>
  <si>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</si>
  <si>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</si>
  <si>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</si>
  <si>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</si>
  <si>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</si>
  <si>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</si>
  <si>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</si>
  <si>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</si>
  <si>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</si>
  <si>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</si>
  <si>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</si>
  <si>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</si>
  <si>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</si>
  <si>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</si>
  <si>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</si>
  <si>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</si>
  <si>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</si>
  <si>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</si>
  <si>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</si>
  <si>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</si>
  <si>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</si>
  <si>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</si>
  <si>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</si>
  <si>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</si>
  <si>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</si>
  <si>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</si>
  <si>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</si>
  <si>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</si>
  <si>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</si>
  <si>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</si>
  <si>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</si>
  <si>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</si>
  <si>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</si>
  <si>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</si>
  <si>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</si>
  <si>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</si>
  <si>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</si>
  <si>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</si>
  <si>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</si>
  <si>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</si>
  <si>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</si>
  <si>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</si>
  <si>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</si>
  <si>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</si>
  <si>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</si>
  <si>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</si>
  <si>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</si>
  <si>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</si>
  <si>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</si>
  <si>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</si>
  <si>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</si>
  <si>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</si>
  <si>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</si>
  <si>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</si>
  <si>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</si>
  <si>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</si>
  <si>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</si>
  <si>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</si>
  <si>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</si>
  <si>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</si>
  <si>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</si>
  <si>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</si>
  <si>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</si>
  <si>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</si>
  <si>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</si>
  <si>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</si>
  <si>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</si>
  <si>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</si>
  <si>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</si>
  <si>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</si>
  <si>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</si>
  <si>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</si>
  <si>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</si>
  <si>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</si>
  <si>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</si>
  <si>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</si>
  <si>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</si>
  <si>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</si>
  <si>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</si>
  <si>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</si>
  <si>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</si>
  <si>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</si>
  <si>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</si>
  <si>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</si>
  <si>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</si>
  <si>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</si>
  <si>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</si>
  <si>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</si>
  <si>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</si>
  <si>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</si>
  <si>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</si>
  <si>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</si>
  <si>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</si>
  <si>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</si>
  <si>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</si>
  <si>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</si>
  <si>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</si>
  <si>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</si>
  <si>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</si>
  <si>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</si>
  <si>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</si>
  <si>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</si>
  <si>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</si>
  <si>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</si>
  <si>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</si>
  <si>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</si>
  <si>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</si>
  <si>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</si>
  <si>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</si>
  <si>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</si>
  <si>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</si>
  <si>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</si>
  <si>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</si>
  <si>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</si>
  <si>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</si>
  <si>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</si>
  <si>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</si>
  <si>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</si>
  <si>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</si>
  <si>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</si>
  <si>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</si>
  <si>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</si>
  <si>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</si>
  <si>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</si>
  <si>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</si>
  <si>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</si>
  <si>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</si>
  <si>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</si>
  <si>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</si>
  <si>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</si>
  <si>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</si>
  <si>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</si>
  <si>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</si>
  <si>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</si>
  <si>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</si>
  <si>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</si>
  <si>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</si>
  <si>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</si>
  <si>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</si>
  <si>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</si>
  <si>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</si>
  <si>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</si>
  <si>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</si>
  <si>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</si>
  <si>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</si>
  <si>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</si>
  <si>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</si>
  <si>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</si>
  <si>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</si>
  <si>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</si>
  <si>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</si>
  <si>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</si>
  <si>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</si>
  <si>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</si>
  <si>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</si>
  <si>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</si>
  <si>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</si>
  <si>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</si>
  <si>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</si>
  <si>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</si>
  <si>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</si>
  <si>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</si>
  <si>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</si>
  <si>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</si>
  <si>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</si>
  <si>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</si>
  <si>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</si>
  <si>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</si>
  <si>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</si>
  <si>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</si>
  <si>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</si>
  <si>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</si>
  <si>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</si>
  <si>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</si>
  <si>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</si>
  <si>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</si>
  <si>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</si>
  <si>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</si>
  <si>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</si>
  <si>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</si>
  <si>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</si>
  <si>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</si>
  <si>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</si>
  <si>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</si>
  <si>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</si>
  <si>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</si>
  <si>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</si>
  <si>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</si>
  <si>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</si>
  <si>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</si>
  <si>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</si>
  <si>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</si>
  <si>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</si>
  <si>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</si>
  <si>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</si>
  <si>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</si>
  <si>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</si>
  <si>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</si>
  <si>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</si>
  <si>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</si>
  <si>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</si>
  <si>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</si>
  <si>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</si>
  <si>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</si>
  <si>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</si>
  <si>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</si>
  <si>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</si>
  <si>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</si>
  <si>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</si>
  <si>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</si>
  <si>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</si>
  <si>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</si>
  <si>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</si>
  <si>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</si>
  <si>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</si>
  <si>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</si>
  <si>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</si>
  <si>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</si>
  <si>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</si>
  <si>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</si>
  <si>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</si>
  <si>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</si>
  <si>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</si>
  <si>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</si>
  <si>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</si>
  <si>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</si>
  <si>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</si>
  <si>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</si>
  <si>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</si>
  <si>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</si>
  <si>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</si>
  <si>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</si>
  <si>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</si>
  <si>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</si>
  <si>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</si>
  <si>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</si>
  <si>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</si>
  <si>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</si>
  <si>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</si>
  <si>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</si>
  <si>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</si>
  <si>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</si>
  <si>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</si>
  <si>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</si>
  <si>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</si>
  <si>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</si>
  <si>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</si>
  <si>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</si>
  <si>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</si>
  <si>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</si>
  <si>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</si>
  <si>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</si>
  <si>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</si>
  <si>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</si>
  <si>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</si>
  <si>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</si>
  <si>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</si>
  <si>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</si>
  <si>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</si>
  <si>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</si>
  <si>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</si>
  <si>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</si>
  <si>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</si>
  <si>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</si>
  <si>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</si>
  <si>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</si>
  <si>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</si>
  <si>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</si>
  <si>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</si>
  <si>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</si>
  <si>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</si>
  <si>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</si>
  <si>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</si>
  <si>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</si>
  <si>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</si>
  <si>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</si>
  <si>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</si>
  <si>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</si>
  <si>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</si>
  <si>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</si>
  <si>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</si>
  <si>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</si>
  <si>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</si>
  <si>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</si>
  <si>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</si>
  <si>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</si>
  <si>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</si>
  <si>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</si>
  <si>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</si>
  <si>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</si>
  <si>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</si>
  <si>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</si>
  <si>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</si>
  <si>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</si>
  <si>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</si>
  <si>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</si>
  <si>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</si>
  <si>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</si>
  <si>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</si>
  <si>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</si>
  <si>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</si>
  <si>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</si>
  <si>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</si>
  <si>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</si>
  <si>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</si>
  <si>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</si>
  <si>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</si>
  <si>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</si>
  <si>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</si>
  <si>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</si>
  <si>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</si>
  <si>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</si>
  <si>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</si>
  <si>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</si>
  <si>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</si>
  <si>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</si>
  <si>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</si>
  <si>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</si>
  <si>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</si>
  <si>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</si>
  <si>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</si>
  <si>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</si>
  <si>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</si>
  <si>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</si>
  <si>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</si>
  <si>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</si>
  <si>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</si>
  <si>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</si>
  <si>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</si>
  <si>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</si>
  <si>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</si>
  <si>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</si>
  <si>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</si>
  <si>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</si>
  <si>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</si>
  <si>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</si>
  <si>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</si>
  <si>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</si>
  <si>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</si>
  <si>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</si>
  <si>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</si>
  <si>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</si>
  <si>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</si>
  <si>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</si>
  <si>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</si>
  <si>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</si>
  <si>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</si>
  <si>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</si>
  <si>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</si>
  <si>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</si>
  <si>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</si>
  <si>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</si>
  <si>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</si>
  <si>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</si>
  <si>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</si>
  <si>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</si>
  <si>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</si>
  <si>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</si>
  <si>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</si>
  <si>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</si>
  <si>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</si>
  <si>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</si>
  <si>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</si>
  <si>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</si>
  <si>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</si>
  <si>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</si>
  <si>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</si>
  <si>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</si>
  <si>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</si>
  <si>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</si>
  <si>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</si>
  <si>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</si>
  <si>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</si>
  <si>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</si>
  <si>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</si>
  <si>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</si>
  <si>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</si>
  <si>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</si>
  <si>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</si>
  <si>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</si>
  <si>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</si>
  <si>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</si>
  <si>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</si>
  <si>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</si>
  <si>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</si>
  <si>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</si>
  <si>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</si>
  <si>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</si>
  <si>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</si>
  <si>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</si>
  <si>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</si>
  <si>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</si>
  <si>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</si>
  <si>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</si>
  <si>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</si>
  <si>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</si>
  <si>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</si>
  <si>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</si>
  <si>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</si>
  <si>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</si>
  <si>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</si>
  <si>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</si>
  <si>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</si>
  <si>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</si>
  <si>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</si>
  <si>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</si>
  <si>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</si>
  <si>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</si>
  <si>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</si>
  <si>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</si>
  <si>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</si>
  <si>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</si>
  <si>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</si>
  <si>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</si>
  <si>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</si>
  <si>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</si>
  <si>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</si>
  <si>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</si>
  <si>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</si>
  <si>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</si>
  <si>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</si>
  <si>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</si>
  <si>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</si>
  <si>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</si>
  <si>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</si>
  <si>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</si>
  <si>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</si>
  <si>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</si>
  <si>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</si>
  <si>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</si>
  <si>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</si>
  <si>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</si>
  <si>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</si>
  <si>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</si>
  <si>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</si>
  <si>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</si>
  <si>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</si>
  <si>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</si>
  <si>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</si>
  <si>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</si>
  <si>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</si>
  <si>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</si>
  <si>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</si>
  <si>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</si>
  <si>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</si>
  <si>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</si>
  <si>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</si>
  <si>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</si>
  <si>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</si>
  <si>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</si>
  <si>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</si>
  <si>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</si>
  <si>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</si>
  <si>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</si>
  <si>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</si>
  <si>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</si>
  <si>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</si>
  <si>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</si>
  <si>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</si>
  <si>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</si>
  <si>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</si>
  <si>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</si>
  <si>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</si>
  <si>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</si>
  <si>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</si>
  <si>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</si>
  <si>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</si>
  <si>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</si>
  <si>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</si>
  <si>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</si>
  <si>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</si>
  <si>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</si>
  <si>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</si>
  <si>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</si>
  <si>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</si>
  <si>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</si>
  <si>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</si>
  <si>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</si>
  <si>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</si>
  <si>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</si>
  <si>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</si>
  <si>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</si>
  <si>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</si>
  <si>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</si>
  <si>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</si>
  <si>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</si>
  <si>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</si>
  <si>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</si>
  <si>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</si>
  <si>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</si>
  <si>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</si>
  <si>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</si>
  <si>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</si>
  <si>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</si>
  <si>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</si>
  <si>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</si>
  <si>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</si>
  <si>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</si>
  <si>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</si>
  <si>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</si>
  <si>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</si>
  <si>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</si>
  <si>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</si>
  <si>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</si>
  <si>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</si>
  <si>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</si>
  <si>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</si>
  <si>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</si>
  <si>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</si>
  <si>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</si>
  <si>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</si>
  <si>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</si>
  <si>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</si>
  <si>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</si>
  <si>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</si>
  <si>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</si>
  <si>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</si>
  <si>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</si>
  <si>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</si>
  <si>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</si>
  <si>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</si>
  <si>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</si>
  <si>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</si>
  <si>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</si>
  <si>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</si>
  <si>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</si>
  <si>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</si>
  <si>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</si>
  <si>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</si>
  <si>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</si>
  <si>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</si>
  <si>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</si>
  <si>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</si>
  <si>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</si>
  <si>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</si>
  <si>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</si>
  <si>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</si>
  <si>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</si>
  <si>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</si>
  <si>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</si>
  <si>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</si>
  <si>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</si>
  <si>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</si>
  <si>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</si>
  <si>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</si>
  <si>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</si>
  <si>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</si>
  <si>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</si>
  <si>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</si>
  <si>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</si>
  <si>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</si>
  <si>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</si>
  <si>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</si>
  <si>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</si>
  <si>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</si>
  <si>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</si>
  <si>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</si>
  <si>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</si>
  <si>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</si>
  <si>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</si>
  <si>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</si>
  <si>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</si>
  <si>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</si>
  <si>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</si>
  <si>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</si>
  <si>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</si>
  <si>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</si>
  <si>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</si>
  <si>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</si>
  <si>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</si>
  <si>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</si>
  <si>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</si>
  <si>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</si>
  <si>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</si>
  <si>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</si>
  <si>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</si>
  <si>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</si>
  <si>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</si>
  <si>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</si>
  <si>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</si>
  <si>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</si>
  <si>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</si>
  <si>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</si>
  <si>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</si>
  <si>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</si>
  <si>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</si>
  <si>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</si>
  <si>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</si>
  <si>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</si>
  <si>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</si>
  <si>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</si>
  <si>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</si>
  <si>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</si>
  <si>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</si>
  <si>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</si>
  <si>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</si>
  <si>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</si>
  <si>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</si>
  <si>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</si>
  <si>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</si>
  <si>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</si>
  <si>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</si>
  <si>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</si>
  <si>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</si>
  <si>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</si>
  <si>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</si>
  <si>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</si>
  <si>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</si>
  <si>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</si>
  <si>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</si>
  <si>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</si>
  <si>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</si>
  <si>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</si>
  <si>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</si>
  <si>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</si>
  <si>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</si>
  <si>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</si>
  <si>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</si>
  <si>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</si>
  <si>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</si>
  <si>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</si>
  <si>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</si>
  <si>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</si>
  <si>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</si>
  <si>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</si>
  <si>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</si>
  <si>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</si>
  <si>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</si>
  <si>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</si>
  <si>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</si>
  <si>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</si>
  <si>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</si>
  <si>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</si>
  <si>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</si>
  <si>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</si>
  <si>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</si>
  <si>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</si>
  <si>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</si>
  <si>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</si>
  <si>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</si>
  <si>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</si>
  <si>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</si>
  <si>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</si>
  <si>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</si>
  <si>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</si>
  <si>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</si>
  <si>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</si>
  <si>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</si>
  <si>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</si>
  <si>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</si>
  <si>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</si>
  <si>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</si>
  <si>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</si>
  <si>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</si>
  <si>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</si>
  <si>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</si>
  <si>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</si>
  <si>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</si>
  <si>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</si>
  <si>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</si>
  <si>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</si>
  <si>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</si>
  <si>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</si>
  <si>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</si>
  <si>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</si>
  <si>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</si>
  <si>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</si>
  <si>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</si>
  <si>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</si>
  <si>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</si>
  <si>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</si>
  <si>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</si>
  <si>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</si>
  <si>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</si>
  <si>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</si>
  <si>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</si>
  <si>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</si>
  <si>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</si>
  <si>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</si>
  <si>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</si>
  <si>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</si>
  <si>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</si>
  <si>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</si>
  <si>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</si>
  <si>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</si>
  <si>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</si>
  <si>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</si>
  <si>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</si>
  <si>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</si>
  <si>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</si>
  <si>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</si>
  <si>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</si>
  <si>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</si>
  <si>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</si>
  <si>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</si>
  <si>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</si>
  <si>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</si>
  <si>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</si>
  <si>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</si>
  <si>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</si>
  <si>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</si>
  <si>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</si>
  <si>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</si>
  <si>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</si>
  <si>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</si>
  <si>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</si>
  <si>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</si>
  <si>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</si>
  <si>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</si>
  <si>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</si>
  <si>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</si>
  <si>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</si>
  <si>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</si>
  <si>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</si>
  <si>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</si>
  <si>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</si>
  <si>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</si>
  <si>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</si>
  <si>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</si>
  <si>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</si>
  <si>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</si>
  <si>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</si>
  <si>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</si>
  <si>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</si>
  <si>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</si>
  <si>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</si>
  <si>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</si>
  <si>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</si>
  <si>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</si>
  <si>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</si>
  <si>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</si>
  <si>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</si>
  <si>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</si>
  <si>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</si>
  <si>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</si>
  <si>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</si>
  <si>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</si>
  <si>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</si>
  <si>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</si>
  <si>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</si>
  <si>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</si>
  <si>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</si>
  <si>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</si>
  <si>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</si>
  <si>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</si>
  <si>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</si>
  <si>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</si>
  <si>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</si>
  <si>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</si>
  <si>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</si>
  <si>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</si>
  <si>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</si>
  <si>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</si>
  <si>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</si>
  <si>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</si>
  <si>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</si>
  <si>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</si>
  <si>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</si>
  <si>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</si>
  <si>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</si>
  <si>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</si>
  <si>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</si>
  <si>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</si>
  <si>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</si>
  <si>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</si>
  <si>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</si>
  <si>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</si>
  <si>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</si>
  <si>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</si>
  <si>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</si>
  <si>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</si>
  <si>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</si>
  <si>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</si>
  <si>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</si>
  <si>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</si>
  <si>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</si>
  <si>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</si>
  <si>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</si>
  <si>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</si>
  <si>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</si>
  <si>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</si>
  <si>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</si>
  <si>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</si>
  <si>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</si>
  <si>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</si>
  <si>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</si>
  <si>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</si>
  <si>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</si>
  <si>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</si>
  <si>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</si>
  <si>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</si>
  <si>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</si>
  <si>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</si>
  <si>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</si>
  <si>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</si>
  <si>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</si>
  <si>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</si>
  <si>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</si>
  <si>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</si>
  <si>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</si>
  <si>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</si>
  <si>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</si>
  <si>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</si>
  <si>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</si>
  <si>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</si>
  <si>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</si>
  <si>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</si>
  <si>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</si>
  <si>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</si>
  <si>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</si>
  <si>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</si>
  <si>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</si>
  <si>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</si>
  <si>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</si>
  <si>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</si>
  <si>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</si>
  <si>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</si>
  <si>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</si>
  <si>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</si>
  <si>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</si>
  <si>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</si>
  <si>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</si>
  <si>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</si>
  <si>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</si>
  <si>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</si>
  <si>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</si>
  <si>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</si>
  <si>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</si>
  <si>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</si>
  <si>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</si>
  <si>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</si>
  <si>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</si>
  <si>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</si>
  <si>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</si>
  <si>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</si>
  <si>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</si>
  <si>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</si>
  <si>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</si>
  <si>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</si>
  <si>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</si>
  <si>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</si>
  <si>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</si>
  <si>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</si>
  <si>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</si>
  <si>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</si>
  <si>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</si>
  <si>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</si>
  <si>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</si>
  <si>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</si>
  <si>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</si>
  <si>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</si>
  <si>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</si>
  <si>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</si>
  <si>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</si>
  <si>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</si>
  <si>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</si>
  <si>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</si>
  <si>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</si>
  <si>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</si>
  <si>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</si>
  <si>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</si>
  <si>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</si>
  <si>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</si>
  <si>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</si>
  <si>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</si>
  <si>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</si>
  <si>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</si>
  <si>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</si>
  <si>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</si>
  <si>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</si>
  <si>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</si>
  <si>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</si>
  <si>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</si>
  <si>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</si>
  <si>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</si>
  <si>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</si>
  <si>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</si>
  <si>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</si>
  <si>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</si>
  <si>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</si>
  <si>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</si>
  <si>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</si>
  <si>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</si>
  <si>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</si>
  <si>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</si>
  <si>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</si>
  <si>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</si>
  <si>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</si>
  <si>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</si>
  <si>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</si>
  <si>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</si>
  <si>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</si>
  <si>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</si>
  <si>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</si>
  <si>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</si>
  <si>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</si>
  <si>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</si>
  <si>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</si>
  <si>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</si>
  <si>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</si>
  <si>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</si>
  <si>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</si>
  <si>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</si>
  <si>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</si>
  <si>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</si>
  <si>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</si>
  <si>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</si>
  <si>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</si>
  <si>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</si>
  <si>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</si>
  <si>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</si>
  <si>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</si>
  <si>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</si>
  <si>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</si>
  <si>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</si>
  <si>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</si>
  <si>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</si>
  <si>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</si>
  <si>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</si>
  <si>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</si>
  <si>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</si>
  <si>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</si>
  <si>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</si>
  <si>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</si>
  <si>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</si>
  <si>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</si>
  <si>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</si>
  <si>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</si>
  <si>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</si>
  <si>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</si>
  <si>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</si>
  <si>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</si>
  <si>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</si>
  <si>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</si>
  <si>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</si>
  <si>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</si>
  <si>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</si>
  <si>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</si>
  <si>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</si>
  <si>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</si>
  <si>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</si>
  <si>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</si>
  <si>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</si>
  <si>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</si>
  <si>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</si>
  <si>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</si>
  <si>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</si>
  <si>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</si>
  <si>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</si>
  <si>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</si>
  <si>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</si>
  <si>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</si>
  <si>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</si>
  <si>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</si>
  <si>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</si>
  <si>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</si>
  <si>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</si>
  <si>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</si>
  <si>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</si>
  <si>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</si>
  <si>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</si>
  <si>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</si>
  <si>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</si>
  <si>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</si>
  <si>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</si>
  <si>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</si>
  <si>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</si>
  <si>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</si>
  <si>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</si>
  <si>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</si>
  <si>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</si>
  <si>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</si>
  <si>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</si>
  <si>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</si>
  <si>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</si>
  <si>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</si>
  <si>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</si>
  <si>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</si>
  <si>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</si>
  <si>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</si>
  <si>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</si>
  <si>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</si>
  <si>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</si>
  <si>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</si>
  <si>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</si>
  <si>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</si>
  <si>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</si>
  <si>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</si>
  <si>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</si>
  <si>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</si>
  <si>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</si>
  <si>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</si>
  <si>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</si>
  <si>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</si>
  <si>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</si>
  <si>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</si>
  <si>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</si>
  <si>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</si>
  <si>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</si>
  <si>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</si>
  <si>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</si>
  <si>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</si>
  <si>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</si>
  <si>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</si>
  <si>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</si>
  <si>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</si>
  <si>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</si>
  <si>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</si>
  <si>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</si>
  <si>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</si>
  <si>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</si>
  <si>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</si>
  <si>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</si>
  <si>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</si>
  <si>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</si>
  <si>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</si>
  <si>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</si>
  <si>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</si>
  <si>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</si>
  <si>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</si>
  <si>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</si>
  <si>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</si>
  <si>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</si>
  <si>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</si>
  <si>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</si>
  <si>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</si>
  <si>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</si>
  <si>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</si>
  <si>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</si>
  <si>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</si>
  <si>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</si>
  <si>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</si>
  <si>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</si>
  <si>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</si>
  <si>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</si>
  <si>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</si>
  <si>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</si>
  <si>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</si>
  <si>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</si>
  <si>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</si>
  <si>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</si>
  <si>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</si>
  <si>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</si>
  <si>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</si>
  <si>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</si>
  <si>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</si>
  <si>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</si>
  <si>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</si>
  <si>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</si>
  <si>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</si>
  <si>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</si>
  <si>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</si>
  <si>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</si>
  <si>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</si>
  <si>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</si>
  <si>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</si>
  <si>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</si>
  <si>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</si>
  <si>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</si>
  <si>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</si>
  <si>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</si>
  <si>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</si>
  <si>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</si>
  <si>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</si>
  <si>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</si>
  <si>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</si>
  <si>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</si>
  <si>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</si>
  <si>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</si>
  <si>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</si>
  <si>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</si>
  <si>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</si>
  <si>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</si>
  <si>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</si>
  <si>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</si>
  <si>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</si>
  <si>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</si>
  <si>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</si>
  <si>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</si>
  <si>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</si>
  <si>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</si>
  <si>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</si>
  <si>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</si>
  <si>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</si>
  <si>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</si>
  <si>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</si>
  <si>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</si>
  <si>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</si>
  <si>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</si>
  <si>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</si>
  <si>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</si>
  <si>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</si>
  <si>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</si>
  <si>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</si>
  <si>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</si>
  <si>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</si>
  <si>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</si>
  <si>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</si>
  <si>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</si>
  <si>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</si>
  <si>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</si>
  <si>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</si>
  <si>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</si>
  <si>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</si>
  <si>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</si>
  <si>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</si>
  <si>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</si>
  <si>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</si>
  <si>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</si>
  <si>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</si>
  <si>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</si>
  <si>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</si>
  <si>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</si>
  <si>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</si>
  <si>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</si>
  <si>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</si>
  <si>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</si>
  <si>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</si>
  <si>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</si>
  <si>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</si>
  <si>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</si>
  <si>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</si>
  <si>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</si>
  <si>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</si>
  <si>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</si>
  <si>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</si>
  <si>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</si>
  <si>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</si>
  <si>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</si>
  <si>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</si>
  <si>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</si>
  <si>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</si>
  <si>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</si>
  <si>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</si>
  <si>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</si>
  <si>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</si>
  <si>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</si>
  <si>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</si>
  <si>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</si>
  <si>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</si>
  <si>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</si>
  <si>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</si>
  <si>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</si>
  <si>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</si>
  <si>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</si>
  <si>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</si>
  <si>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</si>
  <si>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</si>
  <si>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</si>
  <si>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</si>
  <si>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</si>
  <si>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</si>
  <si>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</si>
  <si>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</si>
  <si>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</si>
  <si>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</si>
  <si>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</si>
  <si>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</si>
  <si>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</si>
  <si>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</si>
  <si>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</si>
  <si>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</si>
  <si>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</si>
  <si>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</si>
  <si>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</si>
  <si>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</si>
  <si>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</si>
  <si>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</si>
  <si>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</si>
  <si>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</si>
  <si>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</si>
  <si>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</si>
  <si>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</si>
  <si>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</si>
  <si>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</si>
  <si>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</si>
  <si>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</si>
  <si>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</si>
  <si>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</si>
  <si>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</si>
  <si>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</si>
  <si>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</si>
  <si>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</si>
  <si>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</si>
  <si>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</si>
  <si>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</si>
  <si>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</si>
  <si>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</si>
  <si>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</si>
  <si>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</si>
  <si>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</si>
  <si>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</si>
  <si>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</si>
  <si>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</si>
  <si>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</si>
  <si>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</si>
  <si>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</si>
  <si>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</si>
  <si>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</si>
  <si>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</si>
  <si>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</si>
  <si>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</si>
  <si>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</si>
  <si>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</si>
  <si>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</si>
  <si>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</si>
  <si>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</si>
  <si>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</si>
  <si>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</si>
  <si>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</si>
  <si>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</si>
  <si>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</si>
  <si>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</si>
  <si>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</si>
  <si>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</si>
  <si>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</si>
  <si>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</si>
  <si>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</si>
  <si>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</si>
  <si>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</si>
  <si>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</si>
  <si>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</si>
  <si>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</si>
  <si>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</si>
  <si>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</si>
  <si>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</si>
  <si>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</si>
  <si>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</si>
  <si>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</si>
  <si>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</si>
  <si>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</si>
  <si>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</si>
  <si>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</si>
  <si>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</si>
  <si>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</si>
  <si>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</si>
  <si>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</si>
  <si>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</si>
  <si>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</si>
  <si>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</si>
  <si>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</si>
  <si>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</si>
  <si>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</si>
  <si>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</si>
  <si>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</si>
  <si>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</si>
  <si>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</si>
  <si>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</si>
  <si>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</si>
  <si>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</si>
  <si>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</si>
  <si>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</si>
  <si>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</si>
  <si>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</si>
  <si>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</si>
  <si>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</si>
  <si>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</si>
  <si>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</si>
  <si>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</si>
  <si>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</si>
  <si>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</si>
  <si>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</si>
  <si>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</si>
  <si>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</si>
  <si>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</si>
  <si>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</si>
  <si>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</si>
  <si>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</si>
  <si>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</si>
  <si>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</si>
  <si>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</si>
  <si>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</si>
  <si>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</si>
  <si>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</si>
  <si>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</si>
  <si>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</si>
  <si>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</si>
  <si>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</si>
  <si>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</si>
  <si>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</si>
  <si>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</si>
  <si>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</si>
  <si>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</si>
  <si>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</si>
  <si>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</si>
  <si>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</si>
  <si>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</si>
  <si>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</si>
  <si>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</si>
  <si>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</si>
  <si>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</si>
  <si>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</si>
  <si>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</si>
  <si>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</si>
  <si>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</si>
  <si>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</si>
  <si>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</si>
  <si>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</si>
  <si>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</si>
  <si>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</si>
  <si>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</si>
  <si>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</si>
  <si>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</si>
  <si>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</si>
  <si>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</si>
  <si>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</si>
  <si>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</si>
  <si>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</si>
  <si>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</si>
  <si>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</si>
  <si>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</si>
  <si>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</si>
  <si>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</si>
  <si>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</si>
  <si>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</si>
  <si>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</si>
  <si>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</si>
  <si>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</si>
  <si>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</si>
  <si>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</si>
  <si>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</si>
  <si>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</si>
  <si>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</si>
  <si>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</si>
  <si>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</si>
  <si>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</si>
  <si>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</si>
  <si>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</si>
  <si>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</si>
  <si>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</si>
  <si>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</si>
  <si>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</si>
  <si>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</si>
  <si>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</si>
  <si>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</si>
  <si>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</si>
  <si>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</si>
  <si>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</si>
  <si>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</si>
  <si>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</si>
  <si>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</si>
  <si>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</si>
  <si>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</si>
  <si>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</si>
  <si>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</si>
  <si>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</si>
  <si>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</si>
  <si>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</si>
  <si>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</si>
  <si>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</si>
  <si>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</si>
  <si>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</si>
  <si>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</si>
  <si>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</si>
  <si>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</si>
  <si>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</si>
  <si>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</si>
  <si>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</si>
  <si>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</si>
  <si>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</si>
  <si>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</si>
  <si>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</si>
  <si>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</si>
  <si>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</si>
  <si>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</si>
  <si>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</si>
  <si>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</si>
  <si>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</si>
  <si>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</si>
  <si>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</si>
  <si>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</si>
  <si>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</si>
  <si>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</si>
  <si>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</si>
  <si>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</si>
  <si>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</si>
  <si>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</si>
  <si>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</si>
  <si>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</si>
  <si>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</si>
  <si>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</si>
  <si>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</si>
  <si>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</si>
  <si>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</si>
  <si>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</si>
  <si>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</si>
  <si>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</si>
  <si>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</si>
  <si>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</si>
  <si>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</si>
  <si>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</si>
  <si>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</si>
  <si>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</si>
  <si>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</si>
  <si>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</si>
  <si>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</si>
  <si>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</si>
  <si>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</si>
  <si>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</si>
  <si>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</si>
  <si>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</si>
  <si>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</si>
  <si>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</si>
  <si>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</si>
  <si>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</si>
  <si>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</si>
  <si>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</si>
  <si>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</si>
  <si>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</si>
  <si>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</si>
  <si>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</si>
  <si>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</si>
  <si>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</si>
  <si>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</si>
  <si>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</si>
  <si>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</si>
  <si>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</si>
  <si>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</si>
  <si>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</si>
  <si>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</si>
  <si>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</si>
  <si>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</si>
  <si>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</si>
  <si>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</si>
  <si>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</si>
  <si>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</si>
  <si>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</si>
  <si>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</si>
  <si>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</si>
  <si>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</si>
  <si>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</si>
  <si>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</si>
  <si>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</si>
  <si>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</si>
  <si>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</si>
  <si>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</si>
  <si>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</si>
  <si>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</si>
  <si>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</si>
  <si>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</si>
  <si>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</si>
  <si>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</si>
  <si>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</si>
  <si>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</si>
  <si>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</si>
  <si>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</si>
  <si>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</si>
  <si>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</si>
  <si>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</si>
  <si>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</si>
  <si>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</si>
  <si>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</si>
  <si>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</si>
  <si>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</si>
  <si>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</si>
  <si>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</si>
  <si>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</si>
  <si>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</si>
  <si>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</si>
  <si>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</si>
  <si>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</si>
  <si>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</si>
  <si>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</si>
  <si>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</si>
  <si>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</si>
  <si>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</si>
  <si>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</si>
  <si>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</si>
  <si>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</si>
  <si>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</si>
  <si>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</si>
  <si>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</si>
  <si>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</si>
  <si>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</si>
  <si>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</si>
  <si>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</si>
  <si>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</si>
  <si>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</si>
  <si>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</si>
  <si>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</si>
  <si>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</si>
  <si>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</si>
  <si>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</si>
  <si>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</si>
  <si>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</si>
  <si>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</si>
  <si>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</si>
  <si>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</si>
  <si>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</si>
  <si>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</si>
  <si>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</si>
  <si>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</si>
  <si>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</si>
  <si>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</si>
  <si>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</si>
  <si>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</si>
  <si>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</si>
  <si>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</si>
  <si>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</si>
  <si>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</si>
  <si>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</si>
  <si>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</si>
  <si>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</si>
  <si>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</si>
  <si>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</si>
  <si>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</si>
  <si>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</si>
  <si>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</si>
  <si>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</si>
  <si>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</si>
  <si>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</si>
  <si>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</si>
  <si>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</si>
  <si>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</si>
  <si>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</si>
  <si>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</si>
  <si>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</si>
  <si>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</si>
  <si>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</si>
  <si>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</si>
  <si>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</si>
  <si>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</si>
  <si>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</si>
  <si>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</si>
  <si>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</si>
  <si>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</si>
  <si>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</si>
  <si>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</si>
  <si>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</si>
  <si>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</si>
  <si>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</si>
  <si>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</si>
  <si>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</si>
  <si>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</si>
  <si>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</si>
  <si>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</si>
  <si>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</si>
  <si>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</si>
  <si>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</si>
  <si>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</si>
  <si>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</si>
  <si>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</si>
  <si>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</si>
  <si>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</si>
  <si>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</si>
  <si>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</si>
  <si>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</si>
  <si>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</si>
  <si>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</si>
  <si>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</si>
  <si>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</si>
  <si>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</si>
  <si>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</si>
  <si>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</si>
  <si>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</si>
  <si>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</si>
  <si>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</si>
  <si>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</si>
  <si>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</si>
  <si>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</si>
  <si>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</si>
  <si>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</si>
  <si>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</si>
  <si>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</si>
  <si>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</si>
  <si>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</si>
  <si>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</si>
  <si>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</si>
  <si>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</si>
  <si>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</si>
  <si>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</si>
  <si>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</si>
  <si>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</si>
  <si>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</si>
  <si>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</si>
  <si>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</si>
  <si>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</si>
  <si>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</si>
  <si>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</si>
  <si>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</si>
  <si>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</si>
  <si>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</si>
  <si>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</si>
  <si>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</si>
  <si>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</si>
  <si>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</si>
  <si>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</si>
  <si>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</si>
  <si>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</si>
  <si>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</si>
  <si>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</si>
  <si>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</si>
  <si>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</si>
  <si>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</si>
  <si>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</si>
  <si>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</si>
  <si>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</si>
  <si>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</si>
  <si>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</si>
  <si>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</si>
  <si>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</si>
  <si>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</si>
  <si>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</si>
  <si>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</si>
  <si>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</si>
  <si>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</si>
  <si>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</si>
  <si>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</si>
  <si>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</si>
  <si>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</si>
  <si>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</si>
  <si>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</si>
  <si>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</si>
  <si>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</si>
  <si>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</si>
  <si>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</si>
  <si>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</si>
  <si>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</si>
  <si>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</si>
  <si>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</si>
  <si>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</si>
  <si>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</si>
  <si>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</si>
  <si>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</si>
  <si>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</si>
  <si>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</si>
  <si>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</si>
  <si>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</si>
  <si>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</si>
  <si>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</si>
  <si>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</si>
  <si>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</si>
  <si>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</si>
  <si>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</si>
  <si>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</si>
  <si>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</si>
  <si>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</si>
  <si>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</si>
  <si>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</si>
  <si>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</si>
  <si>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</si>
  <si>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</si>
  <si>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</si>
  <si>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</si>
  <si>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</si>
  <si>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</si>
  <si>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</si>
  <si>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</si>
  <si>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</si>
  <si>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</si>
  <si>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</si>
  <si>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</si>
  <si>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</si>
  <si>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</si>
  <si>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</si>
  <si>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</si>
  <si>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</si>
  <si>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</si>
  <si>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</si>
  <si>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</si>
  <si>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</si>
  <si>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</si>
  <si>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</si>
  <si>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</si>
  <si>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</si>
  <si>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</si>
  <si>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</si>
  <si>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</si>
  <si>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</si>
  <si>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</si>
  <si>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</si>
  <si>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</si>
  <si>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</si>
  <si>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</si>
  <si>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</si>
  <si>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</si>
  <si>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</si>
  <si>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</si>
  <si>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</si>
  <si>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</si>
  <si>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</si>
  <si>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</si>
  <si>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</si>
  <si>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</si>
  <si>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</si>
  <si>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</si>
  <si>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</si>
  <si>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</si>
  <si>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</si>
  <si>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</si>
  <si>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</si>
  <si>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</si>
  <si>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</si>
  <si>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</si>
  <si>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</si>
  <si>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</si>
  <si>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</si>
  <si>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</si>
  <si>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</si>
  <si>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</si>
  <si>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</si>
  <si>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</si>
  <si>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</si>
  <si>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</si>
  <si>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</si>
  <si>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</si>
  <si>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</si>
  <si>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</si>
  <si>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</si>
  <si>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</si>
  <si>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</si>
  <si>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</si>
  <si>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</si>
  <si>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</si>
  <si>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</si>
  <si>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</si>
  <si>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</si>
  <si>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</si>
  <si>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</si>
  <si>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</si>
  <si>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</si>
  <si>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</si>
  <si>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</si>
  <si>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</si>
  <si>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</si>
  <si>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</si>
  <si>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</si>
  <si>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</si>
  <si>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</si>
  <si>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</si>
  <si>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</si>
  <si>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</si>
  <si>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</si>
  <si>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</si>
  <si>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</si>
  <si>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</si>
  <si>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</si>
  <si>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</si>
  <si>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</si>
  <si>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</si>
  <si>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</si>
  <si>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</si>
  <si>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</si>
  <si>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</si>
  <si>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</si>
  <si>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</si>
  <si>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</si>
  <si>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</si>
  <si>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</si>
  <si>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</si>
  <si>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</si>
  <si>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</si>
  <si>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</si>
  <si>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</si>
  <si>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</si>
  <si>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</si>
  <si>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</si>
  <si>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</si>
  <si>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</si>
  <si>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</si>
  <si>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</si>
  <si>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</si>
  <si>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</si>
  <si>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</si>
  <si>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</si>
  <si>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</si>
  <si>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</si>
  <si>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</si>
  <si>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</si>
  <si>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</si>
  <si>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</si>
  <si>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</si>
  <si>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</si>
  <si>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</si>
  <si>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</si>
  <si>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</si>
  <si>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</si>
  <si>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</si>
  <si>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</si>
  <si>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</si>
  <si>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</si>
  <si>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</si>
  <si>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</si>
  <si>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</si>
  <si>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</si>
  <si>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</si>
  <si>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</si>
  <si>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</si>
  <si>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</si>
  <si>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</si>
  <si>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</si>
  <si>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</si>
  <si>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</si>
  <si>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</si>
  <si>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</si>
  <si>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</si>
  <si>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</si>
  <si>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</si>
  <si>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</si>
  <si>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</si>
  <si>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</si>
  <si>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</si>
  <si>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</si>
  <si>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</si>
  <si>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</si>
  <si>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</si>
  <si>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</si>
  <si>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</si>
  <si>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</si>
  <si>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</si>
  <si>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</si>
  <si>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</si>
  <si>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</si>
  <si>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</si>
  <si>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</si>
  <si>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</si>
  <si>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</si>
  <si>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</si>
  <si>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</si>
  <si>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</si>
  <si>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</si>
  <si>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</si>
  <si>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</si>
  <si>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</si>
  <si>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</si>
  <si>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</si>
  <si>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</si>
  <si>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</si>
  <si>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</si>
  <si>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</si>
  <si>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</si>
  <si>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</si>
  <si>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</si>
  <si>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</si>
  <si>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</si>
  <si>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</si>
  <si>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</si>
  <si>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</si>
  <si>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</si>
  <si>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</si>
  <si>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</si>
  <si>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</si>
  <si>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</si>
  <si>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</si>
  <si>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</si>
  <si>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</si>
  <si>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</si>
  <si>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</si>
  <si>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</si>
  <si>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</si>
  <si>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</si>
  <si>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</si>
  <si>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</si>
  <si>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</si>
  <si>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</si>
  <si>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</si>
  <si>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</si>
  <si>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</si>
  <si>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</si>
  <si>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</si>
  <si>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</si>
  <si>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</si>
  <si>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</si>
  <si>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</si>
  <si>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</si>
  <si>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</si>
  <si>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</si>
  <si>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</si>
  <si>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</si>
  <si>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</si>
  <si>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</si>
  <si>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</si>
  <si>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</si>
  <si>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</si>
  <si>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</si>
  <si>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</si>
  <si>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</si>
  <si>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</si>
  <si>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</si>
  <si>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</si>
  <si>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</si>
  <si>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</si>
  <si>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</si>
  <si>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</si>
  <si>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</si>
  <si>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</si>
  <si>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</si>
  <si>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</si>
  <si>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</si>
  <si>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</si>
  <si>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</si>
  <si>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</si>
  <si>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</si>
  <si>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</si>
  <si>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</si>
  <si>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</si>
  <si>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</si>
  <si>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</si>
  <si>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</si>
  <si>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</si>
  <si>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</si>
  <si>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</si>
  <si>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</si>
  <si>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</si>
  <si>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</si>
  <si>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</si>
  <si>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</si>
  <si>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</si>
  <si>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</si>
  <si>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</si>
  <si>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</si>
  <si>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</si>
  <si>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</si>
  <si>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</si>
  <si>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</si>
  <si>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</si>
  <si>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</si>
  <si>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</si>
  <si>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</si>
  <si>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</si>
  <si>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</si>
  <si>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</si>
  <si>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</si>
  <si>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</si>
  <si>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</si>
  <si>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</si>
  <si>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</si>
  <si>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</si>
  <si>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</si>
  <si>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</si>
  <si>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</si>
  <si>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</si>
  <si>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</si>
  <si>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</si>
  <si>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</si>
  <si>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</si>
  <si>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</si>
  <si>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</si>
  <si>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</si>
  <si>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</si>
  <si>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</si>
  <si>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</si>
  <si>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</si>
  <si>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</si>
  <si>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</si>
  <si>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</si>
  <si>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</si>
  <si>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</si>
  <si>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</si>
  <si>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</si>
  <si>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</si>
  <si>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</si>
  <si>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</si>
  <si>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</si>
  <si>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</si>
  <si>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</si>
  <si>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</si>
  <si>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</si>
  <si>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</si>
  <si>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</si>
  <si>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</si>
  <si>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</si>
  <si>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</si>
  <si>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</si>
  <si>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</si>
  <si>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</si>
  <si>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</si>
  <si>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</si>
  <si>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</si>
  <si>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</si>
  <si>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</si>
  <si>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</si>
  <si>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</si>
  <si>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</si>
  <si>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</si>
  <si>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</si>
  <si>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</si>
  <si>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</si>
  <si>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</si>
  <si>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</si>
  <si>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</si>
  <si>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</si>
  <si>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</si>
  <si>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</si>
  <si>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</si>
  <si>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</si>
  <si>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</si>
  <si>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</si>
  <si>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</si>
  <si>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</si>
  <si>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</si>
  <si>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</si>
  <si>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</si>
  <si>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</si>
  <si>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</si>
  <si>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</si>
  <si>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</si>
  <si>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</si>
  <si>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</si>
  <si>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</si>
  <si>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</si>
  <si>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</si>
  <si>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</si>
  <si>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</si>
  <si>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</si>
  <si>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</si>
  <si>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</si>
  <si>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</si>
  <si>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</si>
  <si>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</si>
  <si>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</si>
  <si>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</si>
  <si>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</si>
  <si>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</si>
  <si>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</si>
  <si>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</si>
  <si>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</si>
  <si>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</si>
  <si>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</si>
  <si>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</si>
  <si>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</si>
  <si>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</si>
  <si>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</si>
  <si>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</si>
  <si>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</si>
  <si>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</si>
  <si>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</si>
  <si>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</si>
  <si>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</si>
  <si>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</si>
  <si>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</si>
  <si>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</si>
  <si>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</si>
  <si>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</si>
  <si>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</si>
  <si>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</si>
  <si>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</si>
  <si>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</si>
  <si>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</si>
  <si>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</si>
  <si>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</si>
  <si>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</si>
  <si>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</si>
  <si>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</si>
  <si>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</si>
  <si>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</si>
  <si>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</si>
  <si>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</si>
  <si>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</si>
  <si>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</si>
  <si>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</si>
  <si>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</si>
  <si>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</si>
  <si>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</si>
  <si>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</si>
  <si>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</si>
  <si>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</si>
  <si>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</si>
  <si>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</si>
  <si>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</si>
  <si>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</si>
  <si>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</si>
  <si>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</si>
  <si>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</si>
  <si>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</si>
  <si>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</si>
  <si>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</si>
  <si>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</si>
  <si>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</si>
  <si>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</si>
  <si>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</si>
  <si>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</si>
  <si>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</si>
  <si>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</si>
  <si>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</si>
  <si>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</si>
  <si>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</si>
  <si>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</si>
  <si>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</si>
  <si>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</si>
  <si>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</si>
  <si>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</si>
  <si>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</si>
  <si>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</si>
  <si>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</si>
  <si>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</si>
  <si>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</si>
  <si>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</si>
  <si>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</si>
  <si>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</si>
  <si>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</si>
  <si>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</si>
  <si>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</si>
  <si>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</si>
  <si>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</si>
  <si>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</si>
  <si>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</si>
  <si>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</si>
  <si>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</si>
  <si>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</si>
  <si>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</si>
  <si>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</si>
  <si>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</si>
  <si>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</si>
  <si>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</si>
  <si>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</si>
  <si>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</si>
  <si>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</si>
  <si>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</si>
  <si>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</si>
  <si>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</si>
  <si>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</si>
  <si>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</si>
  <si>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</si>
  <si>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</si>
  <si>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</si>
  <si>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</si>
  <si>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</si>
  <si>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</si>
  <si>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</si>
  <si>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</si>
  <si>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</si>
  <si>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</si>
  <si>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</si>
  <si>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</si>
  <si>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</si>
  <si>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</si>
  <si>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</si>
  <si>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</si>
  <si>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</si>
  <si>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</si>
  <si>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</si>
  <si>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</si>
  <si>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</si>
  <si>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</si>
  <si>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</si>
  <si>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</si>
  <si>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</si>
  <si>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</si>
  <si>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</si>
  <si>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</si>
  <si>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</si>
  <si>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</si>
  <si>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</si>
  <si>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</si>
  <si>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</si>
  <si>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</si>
  <si>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</si>
  <si>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</si>
  <si>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</si>
  <si>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</si>
  <si>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</si>
  <si>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</si>
  <si>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</si>
  <si>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</si>
  <si>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</si>
  <si>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</si>
  <si>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</si>
  <si>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</si>
  <si>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</si>
  <si>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</si>
  <si>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</si>
  <si>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</si>
  <si>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</si>
  <si>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</si>
  <si>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</si>
  <si>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</si>
  <si>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</si>
  <si>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</si>
  <si>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</si>
  <si>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</si>
  <si>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</si>
  <si>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</si>
  <si>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</si>
  <si>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</si>
  <si>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</si>
  <si>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</si>
  <si>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</si>
  <si>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</si>
  <si>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</si>
  <si>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</si>
  <si>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</si>
  <si>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</si>
  <si>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</si>
  <si>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</si>
  <si>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</si>
  <si>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</si>
  <si>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</si>
  <si>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</si>
  <si>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</si>
  <si>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</si>
  <si>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</si>
  <si>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</si>
  <si>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</si>
  <si>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</si>
  <si>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</si>
  <si>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</si>
  <si>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</si>
  <si>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</si>
  <si>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</si>
  <si>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</si>
  <si>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</si>
  <si>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</si>
  <si>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</si>
  <si>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</si>
  <si>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</si>
  <si>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</si>
  <si>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</si>
  <si>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</si>
  <si>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</si>
  <si>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</si>
  <si>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</si>
  <si>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</si>
  <si>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</si>
  <si>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</si>
  <si>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</si>
  <si>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</si>
  <si>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</si>
  <si>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</si>
  <si>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</si>
  <si>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</si>
  <si>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</si>
  <si>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</si>
  <si>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</si>
  <si>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</si>
  <si>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</si>
  <si>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</si>
  <si>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</si>
  <si>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</si>
  <si>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</si>
  <si>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</si>
  <si>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</si>
  <si>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</si>
  <si>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</si>
  <si>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</si>
  <si>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</si>
  <si>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</si>
  <si>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</si>
  <si>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</si>
  <si>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</si>
  <si>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</si>
  <si>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</si>
  <si>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</si>
  <si>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</si>
  <si>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</si>
  <si>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</si>
  <si>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</si>
  <si>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</si>
  <si>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</si>
  <si>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</si>
  <si>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</si>
  <si>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</si>
  <si>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</si>
  <si>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</si>
  <si>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</si>
  <si>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</si>
  <si>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</si>
  <si>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</si>
  <si>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</si>
  <si>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</si>
  <si>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</si>
  <si>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</si>
  <si>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</si>
  <si>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</si>
  <si>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</si>
  <si>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</si>
  <si>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</si>
  <si>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</si>
  <si>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</si>
  <si>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</si>
  <si>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</si>
  <si>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</si>
  <si>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</si>
  <si>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</si>
  <si>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</si>
  <si>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</si>
  <si>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</si>
  <si>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</si>
  <si>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</si>
  <si>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</si>
  <si>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</si>
  <si>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</si>
  <si>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</si>
  <si>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</si>
  <si>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</si>
  <si>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</si>
  <si>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</si>
  <si>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</si>
  <si>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</si>
  <si>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</si>
  <si>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</si>
  <si>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</si>
  <si>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</si>
  <si>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</si>
  <si>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</si>
  <si>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</si>
  <si>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</si>
  <si>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</si>
  <si>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</si>
  <si>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</si>
  <si>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</si>
  <si>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</si>
  <si>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</si>
  <si>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</si>
  <si>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</si>
  <si>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</si>
  <si>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</si>
  <si>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</si>
  <si>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</si>
  <si>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</si>
  <si>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</si>
  <si>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</si>
  <si>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</si>
  <si>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</si>
  <si>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</si>
  <si>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</si>
  <si>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</si>
  <si>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</si>
  <si>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</si>
  <si>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</si>
  <si>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</si>
  <si>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</si>
  <si>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</si>
  <si>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</si>
  <si>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</si>
  <si>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</si>
  <si>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</si>
  <si>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</si>
  <si>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</si>
  <si>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</si>
  <si>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</si>
  <si>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</si>
  <si>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</si>
  <si>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</si>
  <si>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</si>
  <si>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</si>
  <si>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</si>
  <si>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</si>
  <si>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</si>
  <si>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</si>
  <si>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</si>
  <si>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</si>
  <si>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</si>
  <si>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</si>
  <si>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</si>
  <si>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</si>
  <si>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</si>
  <si>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</si>
  <si>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</si>
  <si>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</si>
  <si>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</si>
  <si>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</si>
  <si>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</si>
  <si>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</si>
  <si>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</si>
  <si>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</si>
  <si>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</si>
  <si>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</si>
  <si>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</si>
  <si>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</si>
  <si>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</si>
  <si>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</si>
  <si>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</si>
  <si>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</si>
  <si>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</si>
  <si>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</si>
  <si>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</si>
  <si>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</si>
  <si>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</si>
  <si>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</si>
  <si>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</si>
  <si>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</si>
  <si>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</si>
  <si>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</si>
  <si>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</si>
  <si>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</si>
  <si>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</si>
  <si>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</si>
  <si>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</si>
  <si>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</si>
  <si>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</si>
  <si>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</si>
  <si>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</si>
  <si>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</si>
  <si>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</si>
  <si>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</si>
  <si>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</si>
  <si>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</si>
  <si>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</si>
  <si>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</si>
  <si>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</si>
  <si>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</si>
  <si>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</si>
  <si>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</si>
  <si>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</si>
  <si>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</si>
  <si>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</si>
  <si>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</si>
  <si>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</si>
  <si>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</si>
  <si>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</si>
  <si>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</si>
  <si>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</si>
  <si>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</si>
  <si>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</si>
  <si>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</si>
  <si>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</si>
  <si>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</si>
  <si>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</si>
  <si>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</si>
  <si>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</si>
  <si>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</si>
  <si>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</si>
  <si>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</si>
  <si>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</si>
  <si>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</si>
  <si>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</si>
  <si>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</si>
  <si>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</si>
  <si>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</si>
  <si>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</si>
  <si>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</si>
  <si>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</si>
  <si>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</si>
  <si>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</si>
  <si>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</si>
  <si>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</si>
  <si>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</si>
  <si>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</si>
  <si>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</si>
  <si>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</si>
  <si>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</si>
  <si>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</si>
  <si>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</si>
  <si>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</si>
  <si>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</si>
  <si>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</si>
  <si>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</si>
  <si>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</si>
  <si>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</si>
  <si>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</si>
  <si>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</si>
  <si>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</si>
  <si>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</si>
  <si>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</si>
  <si>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</si>
  <si>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</si>
  <si>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</si>
  <si>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</si>
  <si>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</si>
  <si>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</si>
  <si>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</si>
  <si>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</si>
  <si>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</si>
  <si>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</si>
  <si>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</si>
  <si>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</si>
  <si>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</si>
  <si>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</si>
  <si>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</si>
  <si>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</si>
  <si>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</si>
  <si>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</si>
  <si>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</si>
  <si>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</si>
  <si>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</si>
  <si>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</si>
  <si>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</si>
  <si>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</si>
  <si>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</si>
  <si>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</si>
  <si>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</si>
  <si>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</si>
  <si>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</si>
  <si>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</si>
  <si>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</si>
  <si>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</si>
  <si>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</si>
  <si>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</si>
  <si>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</si>
  <si>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</si>
  <si>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</si>
  <si>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</si>
  <si>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</si>
  <si>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</si>
  <si>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</si>
  <si>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</si>
  <si>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</si>
  <si>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</si>
  <si>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</si>
  <si>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</si>
  <si>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</si>
  <si>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</si>
  <si>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</si>
  <si>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</si>
  <si>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</si>
  <si>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</si>
  <si>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</si>
  <si>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</si>
  <si>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</si>
  <si>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</si>
  <si>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</si>
  <si>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</si>
  <si>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</si>
  <si>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</si>
  <si>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</si>
  <si>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</si>
  <si>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</si>
  <si>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</si>
  <si>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</si>
  <si>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</si>
  <si>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</si>
  <si>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</si>
  <si>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</si>
  <si>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</si>
  <si>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</si>
  <si>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</si>
  <si>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</si>
  <si>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</si>
  <si>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</si>
  <si>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</si>
  <si>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</si>
  <si>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</si>
  <si>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</si>
  <si>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</si>
  <si>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</si>
  <si>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</si>
  <si>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</si>
  <si>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</si>
  <si>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</si>
  <si>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</si>
  <si>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</si>
  <si>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</si>
  <si>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</si>
  <si>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</si>
  <si>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</si>
  <si>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</si>
  <si>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</si>
  <si>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</si>
  <si>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</si>
  <si>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</si>
  <si>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</si>
  <si>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</si>
  <si>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</si>
  <si>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</si>
  <si>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</si>
  <si>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</si>
  <si>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</si>
  <si>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</si>
  <si>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</si>
  <si>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</si>
  <si>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</si>
  <si>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</si>
  <si>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</si>
  <si>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</si>
  <si>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</si>
  <si>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</si>
  <si>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</si>
  <si>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</si>
  <si>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</si>
  <si>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</si>
  <si>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</si>
  <si>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</si>
  <si>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</si>
  <si>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</si>
  <si>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</si>
  <si>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</si>
  <si>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</si>
  <si>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</si>
  <si>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</si>
  <si>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</si>
  <si>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</si>
  <si>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</si>
  <si>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</si>
  <si>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</si>
  <si>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</si>
  <si>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</si>
  <si>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</si>
  <si>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</si>
  <si>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</si>
  <si>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</si>
  <si>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</si>
  <si>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</si>
  <si>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</si>
  <si>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</si>
  <si>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</si>
  <si>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</si>
  <si>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</si>
  <si>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</si>
  <si>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</si>
  <si>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</si>
  <si>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</si>
  <si>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</si>
  <si>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</si>
  <si>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</si>
  <si>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</si>
  <si>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</si>
  <si>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</si>
  <si>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</si>
  <si>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</si>
  <si>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</si>
  <si>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</si>
  <si>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</si>
  <si>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</si>
  <si>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</si>
  <si>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</si>
  <si>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</si>
  <si>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</si>
  <si>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</si>
  <si>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</si>
  <si>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</si>
  <si>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</si>
  <si>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</si>
  <si>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</si>
  <si>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</si>
  <si>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</si>
  <si>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</si>
  <si>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</si>
  <si>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</si>
  <si>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</si>
  <si>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</si>
  <si>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</si>
  <si>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</si>
  <si>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</si>
  <si>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</si>
  <si>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</si>
  <si>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</si>
  <si>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</si>
  <si>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</si>
  <si>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</si>
  <si>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</si>
  <si>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</si>
  <si>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</si>
  <si>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</si>
  <si>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</si>
  <si>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</si>
  <si>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</si>
  <si>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</si>
  <si>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</si>
  <si>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</si>
  <si>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</si>
  <si>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</si>
  <si>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</si>
  <si>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</si>
  <si>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</si>
  <si>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</si>
  <si>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</si>
  <si>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</si>
  <si>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</si>
  <si>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</si>
  <si>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</si>
  <si>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</si>
  <si>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</si>
  <si>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</si>
  <si>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</si>
  <si>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</si>
  <si>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</si>
  <si>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</si>
  <si>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</si>
  <si>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</si>
  <si>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</si>
  <si>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</si>
  <si>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</si>
  <si>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</si>
  <si>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</si>
  <si>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</si>
  <si>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</si>
  <si>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</si>
  <si>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</si>
  <si>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</si>
  <si>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</si>
  <si>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</si>
  <si>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</si>
  <si>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</si>
  <si>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</si>
  <si>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</si>
  <si>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</si>
  <si>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</si>
  <si>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</si>
  <si>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</si>
  <si>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</si>
  <si>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</si>
  <si>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</si>
  <si>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</si>
  <si>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</si>
  <si>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</si>
  <si>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</si>
  <si>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</si>
  <si>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</si>
  <si>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</si>
  <si>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</si>
  <si>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</si>
  <si>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</si>
  <si>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</si>
  <si>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</si>
  <si>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</si>
  <si>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</si>
  <si>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</si>
  <si>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</si>
  <si>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</si>
  <si>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</si>
  <si>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</si>
  <si>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</si>
  <si>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</si>
  <si>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</si>
  <si>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</si>
  <si>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</si>
  <si>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</si>
  <si>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</si>
  <si>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</si>
  <si>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</si>
  <si>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</si>
  <si>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</si>
  <si>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</si>
  <si>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</si>
  <si>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</si>
  <si>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</si>
  <si>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</si>
  <si>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</si>
  <si>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</si>
  <si>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</si>
  <si>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</si>
  <si>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</si>
  <si>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</si>
  <si>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</si>
  <si>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</si>
  <si>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</si>
  <si>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</si>
  <si>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</si>
  <si>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</si>
  <si>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</si>
  <si>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</si>
  <si>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</si>
  <si>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</si>
  <si>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</si>
  <si>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</si>
  <si>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</si>
  <si>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</si>
  <si>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</si>
  <si>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</si>
  <si>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</si>
  <si>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</si>
  <si>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</si>
  <si>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</si>
  <si>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</si>
  <si>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</si>
  <si>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</si>
  <si>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</si>
  <si>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</si>
  <si>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</si>
  <si>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</si>
  <si>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</si>
  <si>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</si>
  <si>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</si>
  <si>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</si>
  <si>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</si>
  <si>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</si>
  <si>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</si>
  <si>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</si>
  <si>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</si>
  <si>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</si>
  <si>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</si>
  <si>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</si>
  <si>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</si>
  <si>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</si>
  <si>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</si>
  <si>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</si>
  <si>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</si>
  <si>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</si>
  <si>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</si>
  <si>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</si>
  <si>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</si>
  <si>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</si>
  <si>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</si>
  <si>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</si>
  <si>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</si>
  <si>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</si>
  <si>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</si>
  <si>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</si>
  <si>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</si>
  <si>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</si>
  <si>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</si>
  <si>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</si>
  <si>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</si>
  <si>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</si>
  <si>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</si>
  <si>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</si>
  <si>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</si>
  <si>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</si>
  <si>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</si>
  <si>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</si>
  <si>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</si>
  <si>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</si>
  <si>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</si>
  <si>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</si>
  <si>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</si>
  <si>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</si>
  <si>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</si>
  <si>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</si>
  <si>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</si>
  <si>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</si>
  <si>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</si>
  <si>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</si>
  <si>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</si>
  <si>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</si>
  <si>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</si>
  <si>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</si>
  <si>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</si>
  <si>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</si>
  <si>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</si>
  <si>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</si>
  <si>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</si>
  <si>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</si>
  <si>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</si>
  <si>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</si>
  <si>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</si>
  <si>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</si>
  <si>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</si>
  <si>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</si>
  <si>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</si>
  <si>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</si>
  <si>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</si>
  <si>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</si>
  <si>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</si>
  <si>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</si>
  <si>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</si>
  <si>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</si>
  <si>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</si>
  <si>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</si>
  <si>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</si>
  <si>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</si>
  <si>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</si>
  <si>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</si>
  <si>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</si>
  <si>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</si>
  <si>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</si>
  <si>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</si>
  <si>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</si>
  <si>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</si>
  <si>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</si>
  <si>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</si>
  <si>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</si>
  <si>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</si>
  <si>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</si>
  <si>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</si>
  <si>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</si>
  <si>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</si>
  <si>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</si>
  <si>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</si>
  <si>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</si>
  <si>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</si>
  <si>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</si>
  <si>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</si>
  <si>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</si>
  <si>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</si>
  <si>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</si>
  <si>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</si>
  <si>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</si>
  <si>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</si>
  <si>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</si>
  <si>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</si>
  <si>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</si>
  <si>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</si>
  <si>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</si>
  <si>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</si>
  <si>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</si>
  <si>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</si>
  <si>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</si>
  <si>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</si>
  <si>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</si>
  <si>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</si>
  <si>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</si>
  <si>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</si>
  <si>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</si>
  <si>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</si>
  <si>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</si>
  <si>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</si>
  <si>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</si>
  <si>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</si>
  <si>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</si>
  <si>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</si>
  <si>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</si>
  <si>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</si>
  <si>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</si>
  <si>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</si>
  <si>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</si>
  <si>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</si>
  <si>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</si>
  <si>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</si>
  <si>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</si>
  <si>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</si>
  <si>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</si>
  <si>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</si>
  <si>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</si>
  <si>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</si>
  <si>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</si>
  <si>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</si>
  <si>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</si>
  <si>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</si>
  <si>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</si>
  <si>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</si>
  <si>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</si>
  <si>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</si>
  <si>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</si>
  <si>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</si>
  <si>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</si>
  <si>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</si>
  <si>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</si>
  <si>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</si>
  <si>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</si>
  <si>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</si>
  <si>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</si>
  <si>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</si>
  <si>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</si>
  <si>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</si>
  <si>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</si>
  <si>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</si>
  <si>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</si>
  <si>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</si>
  <si>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</si>
  <si>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</si>
  <si>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</si>
  <si>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</si>
  <si>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</si>
  <si>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</si>
  <si>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</si>
  <si>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</si>
  <si>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</si>
  <si>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</si>
  <si>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</si>
  <si>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</si>
  <si>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</si>
  <si>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</si>
  <si>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</si>
  <si>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</si>
  <si>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</si>
  <si>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</si>
  <si>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</si>
  <si>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</si>
  <si>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</si>
  <si>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</si>
  <si>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</si>
  <si>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</si>
  <si>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</si>
  <si>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</si>
  <si>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</si>
  <si>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</si>
  <si>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</si>
  <si>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</si>
  <si>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</si>
  <si>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</si>
  <si>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</si>
  <si>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</si>
  <si>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</si>
  <si>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</si>
  <si>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</si>
  <si>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</si>
  <si>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</si>
  <si>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</si>
  <si>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</si>
  <si>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</si>
  <si>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</si>
  <si>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</si>
  <si>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</si>
  <si>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</si>
  <si>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</si>
  <si>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</si>
  <si>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</si>
  <si>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</si>
  <si>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</si>
  <si>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</si>
  <si>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</si>
  <si>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</si>
  <si>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</si>
  <si>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</si>
  <si>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</si>
  <si>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</si>
  <si>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</si>
  <si>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</si>
  <si>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</si>
  <si>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</si>
  <si>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</si>
  <si>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</si>
  <si>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</si>
  <si>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</si>
  <si>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</si>
  <si>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</si>
  <si>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</si>
  <si>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</si>
  <si>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</si>
  <si>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</si>
  <si>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</si>
  <si>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</si>
  <si>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</si>
  <si>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</si>
  <si>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</si>
  <si>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</si>
  <si>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</si>
  <si>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</si>
  <si>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</si>
  <si>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</si>
  <si>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</si>
  <si>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</si>
  <si>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</si>
  <si>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</si>
  <si>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</si>
  <si>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</si>
  <si>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</si>
  <si>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</si>
  <si>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</si>
  <si>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</si>
  <si>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</si>
  <si>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</si>
  <si>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</si>
  <si>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</si>
  <si>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</si>
  <si>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</si>
  <si>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</si>
  <si>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</si>
  <si>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</si>
  <si>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</si>
  <si>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</si>
  <si>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</si>
  <si>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</si>
  <si>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</si>
  <si>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</si>
  <si>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</si>
  <si>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</si>
  <si>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</si>
  <si>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</si>
  <si>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</si>
  <si>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</si>
  <si>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</si>
  <si>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</si>
  <si>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</si>
  <si>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</si>
  <si>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</si>
  <si>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</si>
  <si>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</si>
  <si>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</si>
  <si>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</si>
  <si>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</si>
  <si>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</si>
  <si>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</si>
  <si>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</si>
  <si>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</si>
  <si>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</si>
  <si>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</si>
  <si>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</si>
  <si>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</si>
  <si>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</si>
  <si>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</si>
  <si>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</si>
  <si>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</si>
  <si>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</si>
  <si>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</si>
  <si>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</si>
  <si>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</si>
  <si>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</si>
  <si>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</si>
  <si>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</si>
  <si>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</si>
  <si>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</si>
  <si>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</si>
  <si>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</si>
  <si>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</si>
  <si>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</si>
  <si>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</si>
  <si>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</si>
  <si>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</si>
  <si>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</si>
  <si>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</si>
  <si>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</si>
  <si>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</si>
  <si>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</si>
  <si>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</si>
  <si>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</si>
  <si>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</si>
  <si>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</si>
  <si>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</si>
  <si>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</si>
  <si>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</si>
  <si>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</si>
  <si>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</si>
  <si>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</si>
  <si>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</si>
  <si>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</si>
  <si>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</si>
  <si>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</si>
  <si>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</si>
  <si>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</si>
  <si>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</si>
  <si>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</si>
  <si>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</si>
  <si>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</si>
  <si>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</si>
  <si>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</si>
  <si>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</si>
  <si>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</si>
  <si>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</si>
  <si>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</si>
  <si>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</si>
  <si>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</si>
  <si>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</si>
  <si>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</si>
  <si>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</si>
  <si>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</si>
  <si>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</si>
  <si>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</si>
  <si>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</si>
  <si>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</si>
  <si>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</si>
  <si>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</si>
  <si>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</si>
  <si>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</si>
  <si>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</si>
  <si>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</si>
  <si>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</si>
  <si>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</si>
  <si>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</si>
  <si>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</si>
  <si>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</si>
  <si>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</si>
  <si>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</si>
  <si>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</si>
  <si>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</si>
  <si>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</si>
  <si>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</si>
  <si>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</si>
  <si>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</si>
  <si>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</si>
  <si>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</si>
  <si>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</si>
  <si>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</si>
  <si>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</si>
  <si>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</si>
  <si>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</si>
  <si>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</si>
  <si>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</si>
  <si>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</si>
  <si>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</si>
  <si>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</si>
  <si>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</si>
  <si>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</si>
  <si>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</si>
  <si>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</si>
  <si>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</si>
  <si>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</si>
  <si>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</si>
  <si>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</si>
  <si>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</si>
  <si>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</si>
  <si>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</si>
  <si>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</si>
  <si>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</si>
  <si>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</si>
  <si>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</si>
  <si>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</si>
  <si>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</si>
  <si>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</si>
  <si>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</si>
  <si>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</si>
  <si>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</si>
  <si>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</si>
  <si>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</si>
  <si>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</si>
  <si>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</si>
  <si>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</si>
  <si>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</si>
  <si>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</si>
  <si>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</si>
  <si>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</si>
  <si>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</si>
  <si>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</si>
  <si>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</si>
  <si>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</si>
  <si>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</si>
  <si>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</si>
  <si>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</si>
  <si>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</si>
  <si>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</si>
  <si>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</si>
  <si>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</si>
  <si>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</si>
  <si>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</si>
  <si>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</si>
  <si>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</si>
  <si>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</si>
  <si>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</si>
  <si>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</si>
  <si>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</si>
  <si>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</si>
  <si>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</si>
  <si>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</si>
  <si>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</si>
  <si>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</si>
  <si>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</si>
  <si>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</si>
  <si>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</si>
  <si>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</si>
  <si>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</si>
  <si>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</si>
  <si>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</si>
  <si>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</si>
  <si>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</si>
  <si>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</si>
  <si>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</si>
  <si>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</si>
  <si>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</si>
  <si>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</si>
  <si>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</si>
  <si>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</si>
  <si>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</si>
  <si>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</si>
  <si>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</si>
  <si>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</si>
  <si>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</si>
  <si>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</si>
  <si>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</si>
  <si>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</si>
  <si>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</si>
  <si>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</si>
  <si>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</si>
  <si>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</si>
  <si>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</si>
  <si>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</si>
  <si>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</si>
  <si>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</si>
  <si>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</si>
  <si>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</si>
  <si>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</si>
  <si>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</si>
  <si>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</si>
  <si>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</si>
  <si>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</si>
  <si>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</si>
  <si>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</si>
  <si>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</si>
  <si>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</si>
  <si>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</si>
  <si>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</si>
  <si>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</si>
  <si>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</si>
  <si>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</si>
  <si>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</si>
  <si>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</si>
  <si>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</si>
  <si>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</si>
  <si>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</si>
  <si>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</si>
  <si>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</si>
  <si>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</si>
  <si>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</si>
  <si>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</si>
  <si>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</si>
  <si>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</si>
  <si>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</si>
  <si>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</si>
  <si>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</si>
  <si>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</si>
  <si>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</si>
  <si>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</si>
  <si>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</si>
  <si>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</si>
  <si>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</si>
  <si>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</si>
  <si>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</si>
  <si>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</si>
  <si>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</si>
  <si>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</si>
  <si>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</si>
  <si>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</si>
  <si>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</si>
  <si>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</si>
  <si>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</si>
  <si>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</si>
  <si>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</si>
  <si>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</si>
  <si>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</si>
  <si>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</si>
  <si>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</si>
  <si>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</si>
  <si>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</si>
  <si>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</si>
  <si>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</si>
  <si>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</si>
  <si>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</si>
  <si>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</si>
  <si>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</si>
  <si>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</si>
  <si>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</si>
  <si>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</si>
  <si>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</si>
  <si>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</si>
  <si>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</si>
  <si>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</si>
  <si>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</si>
  <si>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</si>
  <si>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</si>
  <si>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</si>
  <si>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</si>
  <si>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</si>
  <si>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</si>
  <si>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</si>
  <si>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</si>
  <si>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</si>
  <si>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</si>
  <si>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</si>
  <si>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</si>
  <si>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</si>
  <si>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</si>
  <si>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</si>
  <si>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</si>
  <si>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</si>
  <si>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</si>
  <si>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</si>
  <si>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</si>
  <si>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</si>
  <si>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</si>
  <si>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</si>
  <si>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</si>
  <si>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</si>
  <si>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</si>
  <si>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</si>
  <si>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</si>
  <si>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</si>
  <si>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</si>
  <si>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</si>
  <si>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</si>
  <si>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</si>
  <si>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</si>
  <si>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</si>
  <si>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</si>
  <si>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</si>
  <si>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</si>
  <si>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</si>
  <si>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</si>
  <si>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</si>
  <si>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</si>
  <si>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</si>
  <si>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</si>
  <si>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</si>
  <si>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</si>
  <si>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</si>
  <si>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</si>
  <si>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</si>
  <si>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</si>
  <si>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</si>
  <si>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</si>
  <si>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</si>
  <si>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</si>
  <si>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</si>
  <si>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</si>
  <si>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</si>
  <si>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</si>
  <si>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</si>
  <si>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</si>
  <si>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</si>
  <si>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</si>
  <si>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</si>
  <si>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</si>
  <si>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</si>
  <si>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</si>
  <si>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</si>
  <si>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</si>
  <si>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</si>
  <si>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</si>
  <si>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</si>
  <si>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</si>
  <si>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</si>
  <si>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</si>
  <si>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</si>
  <si>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</si>
  <si>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</si>
  <si>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</si>
  <si>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</si>
  <si>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</si>
  <si>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</si>
  <si>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</si>
  <si>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</si>
  <si>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</si>
  <si>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</si>
  <si>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</si>
  <si>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</si>
  <si>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</si>
  <si>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</si>
  <si>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</si>
  <si>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</si>
  <si>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</si>
  <si>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</si>
  <si>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</si>
  <si>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</si>
  <si>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</si>
  <si>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</si>
  <si>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</si>
  <si>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</si>
  <si>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</si>
  <si>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</si>
  <si>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</si>
  <si>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</si>
  <si>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</si>
  <si>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</si>
  <si>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</si>
  <si>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</si>
  <si>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</si>
  <si>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</si>
  <si>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</si>
  <si>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</si>
  <si>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</si>
  <si>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</si>
  <si>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</si>
  <si>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</si>
  <si>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</si>
  <si>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</si>
  <si>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</si>
  <si>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</si>
  <si>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</si>
  <si>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</si>
  <si>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</si>
  <si>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</si>
  <si>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</si>
  <si>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</si>
  <si>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</si>
  <si>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</si>
  <si>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</si>
  <si>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</si>
  <si>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</si>
  <si>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</si>
  <si>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</si>
  <si>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</si>
  <si>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</si>
  <si>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</si>
  <si>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</si>
  <si>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</si>
  <si>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</si>
  <si>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</si>
  <si>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</si>
  <si>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</si>
  <si>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</si>
  <si>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</si>
  <si>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</si>
  <si>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</si>
  <si>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</si>
  <si>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</si>
  <si>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</si>
  <si>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</si>
  <si>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</si>
  <si>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</si>
  <si>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</si>
  <si>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</si>
  <si>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</si>
  <si>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</si>
  <si>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</si>
  <si>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</si>
  <si>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</si>
  <si>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</si>
  <si>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</si>
  <si>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</si>
  <si>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</si>
  <si>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</si>
  <si>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</si>
  <si>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</si>
  <si>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</si>
  <si>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</si>
  <si>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</si>
  <si>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</si>
  <si>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</si>
  <si>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</si>
  <si>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</si>
  <si>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</si>
  <si>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</si>
  <si>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</si>
  <si>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</si>
  <si>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</si>
  <si>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</si>
  <si>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</si>
  <si>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</si>
  <si>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</si>
  <si>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</si>
  <si>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</si>
  <si>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</si>
  <si>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</si>
  <si>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</si>
  <si>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</si>
  <si>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</si>
  <si>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</si>
  <si>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</si>
  <si>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</si>
  <si>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</si>
  <si>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</si>
  <si>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</si>
  <si>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</si>
  <si>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</si>
  <si>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</si>
  <si>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</si>
  <si>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</si>
  <si>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</si>
  <si>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</si>
  <si>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</si>
  <si>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</si>
  <si>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</si>
  <si>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</si>
  <si>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</si>
  <si>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</si>
  <si>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</si>
  <si>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</si>
  <si>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</si>
  <si>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</si>
  <si>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</si>
  <si>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</si>
  <si>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</si>
  <si>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</si>
  <si>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</si>
  <si>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</si>
  <si>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</si>
  <si>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</si>
  <si>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</si>
  <si>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</si>
  <si>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</si>
  <si>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</si>
  <si>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</si>
  <si>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</si>
  <si>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</si>
  <si>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</si>
  <si>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</si>
  <si>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</si>
  <si>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</si>
  <si>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</si>
  <si>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</si>
  <si>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</si>
  <si>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</si>
  <si>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</si>
  <si>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</si>
  <si>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</si>
  <si>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</si>
  <si>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</si>
  <si>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</si>
  <si>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</si>
  <si>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</si>
  <si>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</si>
  <si>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</si>
  <si>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</si>
  <si>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</si>
  <si>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</si>
  <si>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</si>
  <si>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</si>
  <si>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</si>
  <si>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</si>
  <si>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</si>
  <si>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</si>
  <si>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</si>
  <si>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</si>
  <si>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</si>
  <si>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</si>
  <si>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</si>
  <si>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</si>
  <si>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</si>
  <si>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</si>
  <si>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</si>
  <si>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</si>
  <si>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</si>
  <si>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</si>
  <si>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</si>
  <si>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</si>
  <si>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</si>
  <si>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</si>
  <si>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</si>
  <si>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</si>
  <si>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</si>
  <si>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</si>
  <si>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</si>
  <si>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</si>
  <si>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</si>
  <si>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</si>
  <si>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</si>
  <si>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</si>
  <si>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</si>
  <si>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</si>
  <si>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</si>
  <si>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</si>
  <si>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</si>
  <si>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</si>
  <si>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</si>
  <si>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</si>
  <si>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</si>
  <si>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</si>
  <si>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</si>
  <si>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</si>
  <si>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</si>
  <si>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</si>
  <si>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</si>
  <si>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</si>
  <si>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</si>
  <si>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</si>
  <si>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</si>
  <si>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</si>
  <si>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</si>
  <si>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</si>
  <si>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</si>
  <si>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</si>
  <si>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</si>
  <si>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</si>
  <si>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</si>
  <si>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</si>
  <si>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</si>
  <si>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</si>
  <si>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</si>
  <si>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</si>
  <si>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</si>
  <si>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</si>
  <si>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</si>
  <si>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</si>
  <si>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</si>
  <si>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</si>
  <si>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</si>
  <si>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</si>
  <si>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</si>
  <si>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</si>
  <si>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</si>
  <si>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</si>
  <si>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</si>
  <si>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</si>
  <si>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</si>
  <si>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</si>
  <si>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</si>
  <si>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</si>
  <si>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</si>
  <si>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</si>
  <si>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</si>
  <si>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</si>
  <si>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</si>
  <si>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</si>
  <si>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</si>
  <si>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</si>
  <si>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</si>
  <si>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</si>
  <si>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</si>
  <si>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</si>
  <si>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</si>
  <si>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</si>
  <si>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</si>
  <si>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</si>
  <si>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</si>
  <si>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</si>
  <si>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</si>
  <si>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</si>
  <si>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</si>
  <si>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</si>
  <si>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</si>
  <si>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</si>
  <si>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</si>
  <si>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</si>
  <si>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</si>
  <si>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</si>
  <si>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</si>
  <si>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</si>
  <si>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</si>
  <si>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</si>
  <si>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</si>
  <si>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</si>
  <si>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</si>
  <si>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</si>
  <si>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</si>
  <si>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</si>
  <si>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</si>
  <si>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</si>
  <si>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</si>
  <si>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</si>
  <si>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</si>
  <si>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</si>
  <si>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</si>
  <si>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</si>
  <si>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</si>
  <si>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</si>
  <si>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</si>
  <si>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</si>
  <si>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</si>
  <si>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</si>
  <si>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</si>
  <si>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</si>
  <si>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</si>
  <si>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</si>
  <si>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</si>
  <si>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</si>
  <si>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</si>
  <si>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</si>
  <si>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</si>
  <si>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</si>
  <si>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</si>
  <si>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</si>
  <si>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</si>
  <si>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</si>
  <si>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</si>
  <si>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</si>
  <si>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</si>
  <si>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</si>
  <si>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</si>
  <si>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</si>
  <si>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</si>
  <si>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</si>
  <si>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</si>
  <si>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</si>
  <si>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</si>
  <si>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</si>
  <si>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</si>
  <si>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</si>
  <si>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</si>
  <si>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</si>
  <si>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</si>
  <si>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</si>
  <si>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</si>
  <si>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</si>
  <si>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</si>
  <si>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</si>
  <si>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</si>
  <si>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</si>
  <si>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</si>
  <si>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</si>
  <si>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</si>
  <si>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</si>
  <si>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</si>
  <si>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</si>
  <si>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</si>
  <si>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</si>
  <si>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</si>
  <si>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</si>
  <si>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</si>
  <si>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</si>
  <si>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</si>
  <si>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</si>
  <si>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</si>
  <si>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</si>
  <si>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</si>
  <si>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</si>
  <si>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</si>
  <si>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</si>
  <si>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</si>
  <si>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</si>
  <si>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</si>
  <si>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</si>
  <si>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</si>
  <si>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</si>
  <si>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</si>
  <si>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</si>
  <si>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</si>
  <si>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</si>
  <si>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</si>
  <si>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</si>
  <si>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</si>
  <si>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</si>
  <si>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</si>
  <si>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</si>
  <si>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</si>
  <si>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</si>
  <si>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</si>
  <si>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</si>
  <si>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</si>
  <si>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</si>
  <si>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</si>
  <si>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</si>
  <si>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</si>
  <si>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</si>
  <si>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</si>
  <si>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</si>
  <si>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</si>
  <si>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</si>
  <si>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</si>
  <si>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</si>
  <si>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</si>
  <si>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</si>
  <si>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</si>
  <si>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</si>
  <si>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</si>
  <si>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</si>
  <si>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</si>
  <si>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</si>
  <si>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</si>
  <si>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</si>
  <si>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</si>
  <si>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</si>
  <si>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</si>
  <si>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</si>
  <si>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</si>
  <si>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</si>
  <si>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</si>
  <si>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</si>
  <si>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</si>
  <si>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</si>
  <si>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</si>
  <si>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</si>
  <si>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</si>
  <si>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</si>
  <si>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</si>
  <si>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</si>
  <si>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</si>
  <si>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</si>
  <si>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</si>
  <si>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</si>
  <si>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</si>
  <si>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</si>
  <si>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</si>
  <si>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</si>
  <si>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</si>
  <si>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</si>
  <si>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</si>
  <si>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</si>
  <si>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</si>
  <si>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</si>
  <si>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</si>
  <si>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</si>
  <si>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</si>
  <si>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</si>
  <si>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</si>
  <si>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</si>
  <si>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</si>
  <si>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</si>
  <si>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</si>
  <si>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</si>
  <si>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</si>
  <si>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</si>
  <si>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</si>
  <si>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</si>
  <si>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</si>
  <si>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</si>
  <si>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</si>
  <si>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</si>
  <si>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</si>
  <si>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</si>
  <si>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</si>
  <si>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</si>
  <si>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</si>
  <si>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</si>
  <si>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</si>
  <si>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</si>
  <si>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</si>
  <si>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</si>
  <si>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</si>
  <si>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</si>
  <si>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</si>
  <si>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</si>
  <si>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</si>
  <si>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</si>
  <si>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</si>
  <si>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</si>
  <si>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</si>
  <si>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</si>
  <si>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</si>
  <si>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</si>
  <si>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</si>
  <si>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</si>
  <si>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</si>
  <si>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</si>
  <si>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</si>
  <si>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</si>
  <si>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</si>
  <si>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</si>
  <si>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</si>
  <si>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</si>
  <si>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</si>
  <si>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</si>
  <si>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</si>
  <si>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</si>
  <si>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</si>
  <si>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</si>
  <si>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</si>
  <si>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</si>
  <si>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</si>
  <si>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</si>
  <si>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</si>
  <si>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</si>
  <si>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</si>
  <si>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</si>
  <si>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</si>
  <si>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</si>
  <si>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</si>
  <si>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</si>
  <si>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</si>
  <si>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</si>
  <si>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</si>
  <si>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</si>
  <si>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</si>
  <si>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</si>
  <si>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</si>
  <si>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</si>
  <si>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</si>
  <si>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</si>
  <si>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</si>
  <si>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</si>
  <si>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</si>
  <si>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</si>
  <si>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</si>
  <si>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</si>
  <si>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</si>
  <si>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</si>
  <si>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</si>
  <si>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</si>
  <si>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</si>
  <si>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</si>
  <si>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</si>
  <si>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</si>
  <si>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</si>
  <si>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</si>
  <si>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</si>
  <si>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</si>
  <si>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</si>
  <si>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</si>
  <si>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</si>
  <si>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</si>
  <si>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</si>
  <si>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</si>
  <si>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</si>
  <si>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</si>
  <si>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</si>
  <si>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</si>
  <si>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</si>
  <si>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</si>
  <si>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</si>
  <si>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</si>
  <si>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</si>
  <si>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</si>
  <si>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</si>
  <si>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</si>
  <si>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</si>
  <si>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</si>
  <si>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</si>
  <si>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</si>
  <si>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</si>
  <si>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</si>
  <si>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</si>
  <si>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</si>
  <si>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</si>
  <si>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</si>
  <si>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</si>
  <si>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</si>
  <si>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</si>
  <si>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</si>
  <si>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</si>
  <si>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</si>
  <si>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</si>
  <si>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</si>
  <si>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</si>
  <si>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</si>
  <si>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</si>
  <si>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</si>
  <si>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</si>
  <si>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</si>
  <si>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</si>
  <si>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</si>
  <si>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</si>
  <si>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</si>
  <si>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</si>
  <si>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</si>
  <si>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</si>
  <si>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</si>
  <si>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</si>
  <si>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</si>
  <si>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</si>
  <si>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</si>
  <si>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</si>
  <si>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</si>
  <si>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</si>
  <si>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</si>
  <si>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</si>
  <si>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</si>
  <si>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</si>
  <si>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</si>
  <si>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</si>
  <si>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</si>
  <si>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</si>
  <si>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</si>
  <si>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</si>
  <si>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</si>
  <si>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</si>
  <si>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</si>
  <si>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</si>
  <si>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</si>
  <si>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</si>
  <si>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</si>
  <si>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</si>
  <si>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</si>
  <si>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</si>
  <si>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</si>
  <si>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</si>
  <si>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</si>
  <si>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</si>
  <si>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</si>
  <si>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</si>
  <si>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</si>
  <si>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</si>
  <si>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</si>
  <si>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</si>
  <si>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</si>
  <si>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</si>
  <si>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</si>
  <si>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</si>
  <si>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</si>
  <si>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</si>
  <si>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</si>
  <si>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</si>
  <si>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</si>
  <si>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</si>
  <si>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</si>
  <si>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</si>
  <si>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</si>
  <si>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</si>
  <si>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</si>
  <si>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</si>
  <si>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</si>
  <si>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</si>
  <si>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</si>
  <si>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</si>
  <si>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</si>
  <si>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</si>
  <si>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</si>
  <si>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</si>
  <si>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</si>
  <si>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</si>
  <si>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</si>
  <si>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</si>
  <si>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</si>
  <si>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</si>
  <si>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</si>
  <si>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</si>
  <si>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</si>
  <si>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</si>
  <si>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</si>
  <si>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</si>
  <si>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</si>
  <si>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</si>
  <si>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</si>
  <si>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</si>
  <si>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</si>
  <si>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</si>
  <si>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</si>
  <si>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</si>
  <si>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</si>
  <si>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</si>
  <si>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</si>
  <si>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</si>
  <si>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</si>
  <si>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</si>
  <si>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</si>
  <si>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</si>
  <si>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</si>
  <si>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</si>
  <si>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</si>
  <si>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</si>
  <si>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</si>
  <si>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</si>
  <si>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</si>
  <si>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</si>
  <si>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</si>
  <si>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</si>
  <si>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</si>
  <si>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</si>
  <si>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</si>
  <si>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</si>
  <si>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</si>
  <si>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</si>
  <si>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</si>
  <si>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</si>
  <si>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</si>
  <si>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</si>
  <si>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</si>
  <si>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</si>
  <si>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</si>
  <si>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</si>
  <si>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</si>
  <si>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</si>
  <si>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</si>
  <si>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</si>
  <si>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</si>
  <si>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</si>
  <si>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</si>
  <si>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</si>
  <si>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</si>
  <si>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</si>
  <si>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</si>
  <si>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</si>
  <si>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</si>
  <si>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</si>
  <si>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</si>
  <si>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</si>
  <si>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</si>
  <si>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</si>
  <si>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</si>
  <si>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</si>
  <si>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</si>
  <si>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</si>
  <si>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</si>
  <si>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</si>
  <si>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</si>
  <si>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</si>
  <si>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</si>
  <si>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</si>
  <si>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</si>
  <si>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</si>
  <si>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</si>
  <si>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</si>
  <si>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</si>
  <si>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</si>
  <si>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</si>
  <si>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</si>
  <si>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</si>
  <si>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</si>
  <si>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</si>
  <si>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</si>
  <si>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</si>
  <si>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</si>
  <si>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</si>
  <si>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</si>
  <si>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</si>
  <si>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</si>
  <si>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</si>
  <si>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</si>
  <si>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</si>
  <si>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</si>
  <si>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</si>
  <si>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</si>
  <si>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</si>
  <si>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</si>
  <si>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</si>
  <si>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</si>
  <si>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</si>
  <si>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</si>
  <si>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</si>
  <si>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</si>
  <si>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</si>
  <si>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</si>
  <si>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</si>
  <si>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</si>
  <si>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</si>
  <si>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</si>
  <si>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</si>
  <si>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</si>
  <si>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</si>
  <si>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</si>
  <si>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</si>
  <si>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</si>
  <si>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</si>
  <si>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</si>
  <si>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</si>
  <si>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</si>
  <si>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</si>
  <si>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</si>
  <si>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</si>
  <si>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</si>
  <si>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</si>
  <si>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</si>
  <si>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</si>
  <si>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</si>
  <si>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</si>
  <si>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</si>
  <si>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</si>
  <si>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</si>
  <si>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</si>
  <si>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</si>
  <si>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</si>
  <si>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</si>
  <si>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</si>
  <si>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</si>
  <si>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</si>
  <si>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</si>
  <si>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</si>
  <si>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</si>
  <si>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</si>
  <si>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</si>
  <si>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</si>
  <si>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</si>
  <si>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</si>
  <si>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</si>
  <si>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</si>
  <si>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</si>
  <si>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</si>
  <si>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</si>
  <si>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</si>
  <si>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</si>
  <si>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</si>
  <si>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</si>
  <si>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</si>
  <si>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</si>
  <si>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</si>
  <si>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</si>
  <si>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</si>
  <si>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</si>
  <si>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</si>
  <si>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</si>
  <si>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</si>
  <si>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</si>
  <si>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</si>
  <si>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</si>
  <si>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</si>
  <si>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</si>
  <si>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</si>
  <si>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</si>
  <si>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</si>
  <si>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</si>
  <si>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</si>
  <si>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</si>
  <si>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</si>
  <si>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</si>
  <si>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</si>
  <si>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</si>
  <si>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</si>
  <si>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</si>
  <si>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</si>
  <si>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</si>
  <si>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</si>
  <si>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</si>
  <si>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</si>
  <si>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</si>
  <si>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</si>
  <si>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</si>
  <si>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</si>
  <si>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</si>
  <si>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</si>
  <si>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</si>
  <si>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</si>
  <si>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</si>
  <si>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</si>
  <si>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</si>
  <si>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</si>
  <si>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</si>
  <si>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</si>
  <si>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</si>
  <si>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</si>
  <si>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</si>
  <si>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</si>
  <si>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</si>
  <si>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</si>
  <si>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</si>
  <si>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</si>
  <si>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</si>
  <si>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</si>
  <si>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</si>
  <si>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</si>
  <si>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</si>
  <si>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</si>
  <si>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</si>
  <si>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</si>
  <si>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</si>
  <si>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</si>
  <si>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</si>
  <si>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</si>
  <si>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</si>
  <si>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</si>
  <si>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</si>
  <si>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</si>
  <si>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</si>
  <si>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</si>
  <si>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</si>
  <si>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</si>
  <si>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</si>
  <si>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</si>
  <si>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</si>
  <si>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</si>
  <si>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</si>
  <si>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</si>
  <si>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</si>
  <si>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</si>
  <si>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</si>
  <si>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</si>
  <si>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</si>
  <si>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</si>
  <si>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</si>
  <si>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</si>
  <si>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</si>
  <si>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</si>
  <si>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</si>
  <si>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</si>
  <si>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</si>
  <si>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</si>
  <si>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</si>
  <si>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</si>
  <si>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</si>
  <si>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</si>
  <si>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</si>
  <si>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</si>
  <si>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</si>
  <si>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</si>
  <si>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</si>
  <si>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</si>
  <si>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</si>
  <si>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</si>
  <si>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</si>
  <si>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</si>
  <si>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</si>
  <si>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</si>
  <si>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</si>
  <si>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</si>
  <si>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</si>
  <si>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</si>
  <si>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</si>
  <si>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</si>
  <si>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</si>
  <si>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</si>
  <si>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</si>
  <si>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</si>
  <si>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</si>
  <si>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</si>
  <si>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</si>
  <si>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</si>
  <si>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</si>
  <si>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</si>
  <si>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</si>
  <si>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</si>
  <si>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</si>
  <si>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</si>
  <si>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</si>
  <si>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</si>
  <si>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</si>
  <si>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</si>
  <si>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</si>
  <si>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</si>
  <si>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</si>
  <si>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</si>
  <si>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</si>
  <si>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</si>
  <si>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</si>
  <si>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</si>
  <si>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</si>
  <si>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</si>
  <si>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</si>
  <si>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</si>
  <si>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</si>
  <si>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</si>
  <si>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</si>
  <si>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</si>
  <si>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</si>
  <si>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</si>
  <si>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</si>
  <si>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</si>
  <si>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</si>
  <si>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</si>
  <si>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</si>
  <si>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</si>
  <si>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</si>
  <si>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</si>
  <si>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</si>
  <si>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</si>
  <si>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</si>
  <si>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</si>
  <si>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</si>
  <si>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</si>
  <si>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</si>
  <si>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</si>
  <si>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</si>
  <si>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</si>
  <si>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</si>
  <si>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</si>
  <si>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</si>
  <si>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</si>
  <si>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</si>
  <si>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</si>
  <si>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</si>
  <si>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</si>
  <si>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</si>
  <si>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</si>
  <si>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</si>
  <si>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</si>
  <si>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</si>
  <si>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</si>
  <si>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</si>
  <si>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</si>
  <si>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</si>
  <si>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</si>
  <si>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</si>
  <si>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</si>
  <si>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</si>
  <si>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</si>
  <si>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</si>
  <si>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</si>
  <si>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</si>
  <si>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</si>
  <si>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</si>
  <si>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</si>
  <si>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</si>
  <si>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</si>
  <si>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</si>
  <si>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</si>
  <si>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</si>
  <si>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</si>
  <si>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</si>
  <si>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</si>
  <si>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</si>
  <si>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</si>
  <si>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</si>
  <si>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</si>
  <si>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</si>
  <si>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</si>
  <si>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</si>
  <si>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</si>
  <si>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</si>
  <si>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</si>
  <si>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</si>
  <si>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</si>
  <si>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</si>
  <si>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</si>
  <si>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</si>
  <si>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</si>
  <si>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</si>
  <si>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</si>
  <si>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</si>
  <si>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</si>
  <si>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</si>
  <si>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</si>
  <si>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</si>
  <si>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</si>
  <si>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</si>
  <si>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</si>
  <si>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</si>
  <si>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</si>
  <si>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</si>
  <si>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</si>
  <si>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</si>
  <si>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</si>
  <si>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</si>
  <si>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</si>
  <si>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</si>
  <si>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</si>
  <si>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</si>
  <si>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</si>
  <si>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</si>
  <si>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</si>
  <si>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</si>
  <si>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</si>
  <si>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</si>
  <si>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</si>
  <si>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</si>
  <si>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</si>
  <si>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</si>
  <si>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</si>
  <si>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</si>
  <si>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</si>
  <si>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</si>
  <si>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</si>
  <si>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</si>
  <si>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</si>
  <si>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</si>
  <si>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</si>
  <si>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</si>
  <si>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</si>
  <si>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</si>
  <si>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</si>
  <si>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</si>
  <si>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</si>
  <si>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</si>
  <si>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</si>
  <si>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</si>
  <si>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</si>
  <si>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</si>
  <si>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</si>
  <si>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</si>
  <si>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</si>
  <si>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</si>
  <si>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</si>
  <si>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</si>
  <si>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</si>
  <si>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</si>
  <si>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</si>
  <si>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</si>
  <si>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</si>
  <si>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</si>
  <si>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</si>
  <si>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</si>
  <si>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</si>
  <si>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</si>
  <si>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</si>
  <si>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</si>
  <si>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</si>
  <si>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</si>
  <si>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</si>
  <si>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</si>
  <si>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</si>
  <si>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</si>
  <si>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</si>
  <si>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</si>
  <si>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</si>
  <si>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</si>
  <si>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</si>
  <si>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</si>
  <si>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</si>
  <si>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</si>
  <si>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</si>
  <si>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</si>
  <si>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</si>
  <si>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</si>
  <si>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</si>
  <si>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</si>
  <si>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</si>
  <si>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</si>
  <si>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</si>
  <si>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</si>
  <si>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</si>
  <si>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</si>
  <si>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</si>
  <si>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</si>
  <si>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</si>
  <si>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</si>
  <si>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</si>
  <si>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</si>
  <si>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</si>
  <si>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</si>
  <si>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</si>
  <si>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</si>
  <si>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</si>
  <si>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</si>
  <si>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</si>
  <si>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</si>
  <si>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</si>
  <si>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</si>
  <si>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</si>
  <si>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</si>
  <si>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</si>
  <si>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</si>
  <si>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</si>
  <si>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</si>
  <si>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</si>
  <si>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</si>
  <si>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</si>
  <si>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</si>
  <si>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</si>
  <si>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</si>
  <si>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</si>
  <si>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</si>
  <si>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</si>
  <si>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</si>
  <si>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</si>
  <si>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</si>
  <si>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</si>
  <si>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</si>
  <si>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</si>
  <si>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</si>
  <si>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</si>
  <si>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</si>
  <si>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</si>
  <si>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</si>
  <si>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</si>
  <si>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</si>
  <si>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</si>
  <si>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</si>
  <si>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</si>
  <si>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</si>
  <si>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</si>
  <si>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</si>
  <si>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</si>
  <si>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</si>
  <si>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</si>
  <si>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</si>
  <si>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</si>
  <si>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</si>
  <si>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</si>
  <si>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</si>
  <si>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</si>
  <si>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</si>
  <si>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</si>
  <si>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</si>
  <si>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</si>
  <si>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</si>
  <si>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</si>
  <si>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</si>
  <si>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</si>
  <si>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</si>
  <si>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</si>
  <si>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</si>
  <si>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</si>
  <si>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</si>
  <si>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</si>
  <si>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</si>
  <si>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</si>
  <si>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</si>
  <si>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</si>
  <si>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</si>
  <si>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</si>
  <si>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</si>
  <si>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</si>
  <si>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</si>
  <si>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</si>
  <si>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</si>
  <si>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</si>
  <si>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</si>
  <si>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</si>
  <si>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</si>
  <si>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</si>
  <si>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</si>
  <si>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</si>
  <si>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</si>
  <si>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</si>
  <si>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</si>
  <si>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</si>
  <si>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</si>
  <si>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</si>
  <si>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</si>
  <si>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</si>
  <si>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</si>
  <si>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</si>
  <si>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</si>
  <si>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</si>
  <si>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</si>
  <si>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</si>
  <si>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</si>
  <si>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</si>
  <si>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</si>
  <si>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</si>
  <si>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</si>
  <si>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</si>
  <si>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</si>
  <si>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</si>
  <si>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</si>
  <si>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</si>
  <si>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</si>
  <si>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</si>
  <si>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</si>
  <si>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</si>
  <si>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</si>
  <si>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</si>
  <si>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</si>
  <si>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</si>
  <si>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</si>
  <si>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</si>
  <si>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</si>
  <si>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</si>
  <si>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</si>
  <si>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</si>
  <si>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</si>
  <si>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</si>
  <si>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</si>
  <si>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</si>
  <si>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</si>
  <si>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</si>
  <si>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</si>
  <si>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</si>
  <si>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</si>
  <si>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</si>
  <si>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</si>
  <si>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</si>
  <si>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</si>
  <si>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</si>
  <si>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</si>
  <si>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</si>
  <si>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</si>
  <si>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</si>
  <si>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</si>
  <si>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</si>
  <si>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</si>
  <si>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</si>
  <si>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</si>
  <si>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</si>
  <si>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</si>
  <si>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</si>
  <si>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</si>
  <si>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</si>
  <si>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</si>
  <si>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</si>
  <si>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</si>
  <si>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</si>
  <si>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</si>
  <si>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</si>
  <si>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</si>
  <si>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</si>
  <si>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</si>
  <si>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</si>
  <si>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</si>
  <si>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</si>
  <si>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</si>
  <si>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</si>
  <si>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</si>
  <si>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</si>
  <si>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</si>
  <si>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</si>
  <si>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</si>
  <si>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</si>
  <si>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</si>
  <si>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</si>
  <si>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</si>
  <si>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</si>
  <si>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</si>
  <si>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</si>
  <si>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</si>
  <si>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</si>
  <si>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</si>
  <si>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</si>
  <si>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</si>
  <si>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</si>
  <si>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</si>
  <si>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</si>
  <si>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</si>
  <si>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</si>
  <si>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</si>
  <si>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</si>
  <si>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</si>
  <si>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</si>
  <si>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</si>
  <si>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</si>
  <si>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</si>
  <si>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</si>
  <si>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</si>
  <si>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</si>
  <si>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</si>
  <si>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</si>
  <si>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</si>
  <si>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</si>
  <si>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</si>
  <si>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</si>
  <si>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</si>
  <si>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</si>
  <si>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</si>
  <si>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</si>
  <si>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</si>
  <si>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</si>
  <si>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</si>
  <si>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</si>
  <si>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</si>
  <si>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</si>
  <si>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</si>
  <si>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</si>
  <si>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</si>
  <si>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</si>
  <si>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</si>
  <si>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</si>
  <si>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</si>
  <si>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</si>
  <si>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</si>
  <si>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</si>
  <si>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</si>
  <si>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</si>
  <si>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</si>
  <si>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</si>
  <si>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</si>
  <si>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</si>
  <si>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</si>
  <si>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</si>
  <si>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</si>
  <si>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</si>
  <si>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</si>
  <si>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</si>
  <si>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</si>
  <si>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</si>
  <si>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</si>
  <si>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</si>
  <si>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</si>
  <si>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</si>
  <si>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</si>
  <si>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</si>
  <si>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</si>
  <si>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</si>
  <si>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</si>
  <si>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</si>
  <si>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</si>
  <si>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</si>
  <si>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</si>
  <si>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</si>
  <si>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</si>
  <si>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</si>
  <si>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</si>
  <si>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</si>
  <si>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</si>
  <si>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</si>
  <si>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</si>
  <si>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</si>
  <si>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</si>
  <si>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</si>
  <si>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</si>
  <si>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</si>
  <si>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</si>
  <si>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</si>
  <si>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</si>
  <si>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</si>
  <si>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</si>
  <si>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</si>
  <si>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</si>
  <si>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</si>
  <si>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</si>
  <si>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</si>
  <si>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</si>
  <si>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</si>
  <si>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</si>
  <si>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</si>
  <si>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</si>
  <si>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</si>
  <si>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</si>
  <si>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</si>
  <si>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</si>
  <si>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</si>
  <si>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</si>
  <si>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</si>
  <si>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</si>
  <si>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</si>
  <si>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</si>
  <si>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</si>
  <si>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</si>
  <si>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</si>
  <si>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</si>
  <si>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</si>
  <si>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</si>
  <si>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</si>
  <si>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</si>
  <si>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</si>
  <si>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</si>
  <si>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</si>
  <si>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</si>
  <si>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</si>
  <si>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</si>
  <si>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</si>
  <si>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</si>
  <si>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</si>
  <si>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</si>
  <si>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</si>
  <si>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</si>
  <si>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</si>
  <si>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</si>
  <si>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</si>
  <si>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</si>
  <si>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</si>
  <si>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</si>
  <si>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</si>
  <si>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</si>
  <si>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</si>
  <si>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</si>
  <si>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</si>
  <si>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</si>
  <si>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</si>
  <si>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</si>
  <si>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</si>
  <si>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</si>
  <si>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</si>
  <si>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</si>
  <si>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</si>
  <si>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</si>
  <si>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</si>
  <si>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</si>
  <si>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</si>
  <si>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</si>
  <si>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</si>
  <si>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</si>
  <si>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</si>
  <si>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</si>
  <si>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</si>
  <si>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</si>
  <si>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</si>
  <si>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</si>
  <si>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</si>
  <si>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</si>
  <si>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</si>
  <si>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</si>
  <si>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</si>
  <si>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</si>
  <si>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</si>
  <si>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</si>
  <si>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</si>
  <si>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</si>
  <si>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</si>
  <si>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</si>
  <si>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</si>
  <si>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</si>
  <si>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</si>
  <si>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</si>
  <si>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</si>
  <si>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</si>
  <si>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</si>
  <si>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</si>
  <si>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</si>
  <si>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</si>
  <si>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</si>
  <si>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</si>
  <si>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</si>
  <si>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</si>
  <si>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</si>
  <si>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</si>
  <si>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</si>
  <si>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</si>
  <si>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</si>
  <si>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</si>
  <si>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</si>
  <si>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</si>
  <si>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</si>
  <si>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</si>
  <si>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</si>
  <si>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</si>
  <si>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</si>
  <si>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</si>
  <si>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</si>
  <si>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</si>
  <si>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</si>
  <si>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</si>
  <si>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</si>
  <si>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</si>
  <si>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</si>
  <si>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</si>
  <si>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</si>
  <si>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</si>
  <si>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</si>
  <si>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</si>
  <si>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</si>
  <si>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</si>
  <si>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</si>
  <si>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</si>
  <si>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</si>
  <si>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</si>
  <si>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</si>
  <si>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</si>
  <si>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</si>
  <si>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</si>
  <si>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</si>
  <si>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</si>
  <si>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</si>
  <si>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</si>
  <si>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</si>
  <si>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</si>
  <si>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</si>
  <si>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</si>
  <si>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</si>
  <si>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</si>
  <si>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</si>
  <si>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</si>
  <si>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</si>
  <si>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</si>
  <si>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</si>
  <si>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</si>
  <si>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</si>
  <si>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</si>
  <si>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</si>
  <si>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</si>
  <si>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</si>
  <si>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</si>
  <si>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</si>
  <si>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</si>
  <si>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</si>
  <si>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</si>
  <si>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</si>
  <si>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</si>
  <si>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</si>
  <si>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</si>
  <si>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</si>
  <si>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</si>
  <si>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</si>
  <si>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</si>
  <si>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</si>
  <si>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</si>
  <si>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</si>
  <si>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</si>
  <si>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</si>
  <si>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</si>
  <si>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</si>
  <si>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</si>
  <si>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</si>
  <si>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</si>
  <si>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</si>
  <si>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</si>
  <si>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</si>
  <si>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</si>
  <si>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</si>
  <si>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</si>
  <si>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</si>
  <si>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</si>
  <si>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</si>
  <si>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</si>
  <si>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</si>
  <si>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</si>
  <si>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</si>
  <si>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</si>
  <si>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</si>
  <si>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</si>
  <si>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</si>
  <si>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</si>
  <si>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</si>
  <si>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</si>
  <si>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</si>
  <si>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</si>
  <si>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</si>
  <si>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</si>
  <si>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</si>
  <si>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</si>
  <si>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</si>
  <si>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</si>
  <si>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</si>
  <si>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</si>
  <si>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</si>
  <si>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</si>
  <si>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</si>
  <si>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</si>
  <si>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</si>
  <si>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</si>
  <si>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</si>
  <si>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</si>
  <si>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</si>
  <si>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</si>
  <si>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</si>
  <si>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</si>
  <si>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</si>
  <si>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</si>
  <si>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</si>
  <si>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</si>
  <si>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</si>
  <si>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</si>
  <si>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</si>
  <si>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</si>
  <si>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</si>
  <si>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</si>
  <si>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</si>
  <si>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</si>
  <si>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</si>
  <si>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</si>
  <si>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</si>
  <si>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</si>
  <si>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</si>
  <si>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</si>
  <si>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</si>
  <si>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</si>
  <si>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</si>
  <si>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</si>
  <si>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</si>
  <si>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</si>
  <si>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</si>
  <si>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</si>
  <si>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</si>
  <si>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</si>
  <si>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</si>
  <si>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</si>
  <si>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</si>
  <si>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</si>
  <si>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</si>
  <si>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</si>
  <si>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</si>
  <si>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</si>
  <si>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</si>
  <si>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</si>
  <si>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</si>
  <si>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</si>
  <si>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</si>
  <si>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</si>
  <si>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</si>
  <si>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</si>
  <si>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</si>
  <si>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</si>
  <si>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</si>
  <si>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</si>
  <si>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</si>
  <si>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</si>
  <si>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</si>
  <si>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</si>
  <si>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</si>
  <si>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</si>
  <si>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</si>
  <si>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</si>
  <si>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</si>
  <si>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</si>
  <si>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</si>
  <si>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</si>
  <si>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</si>
  <si>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</si>
  <si>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</si>
  <si>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</si>
  <si>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</si>
  <si>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</si>
  <si>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</si>
  <si>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</si>
  <si>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</si>
  <si>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</si>
  <si>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</si>
  <si>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</si>
  <si>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</si>
  <si>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</si>
  <si>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</si>
  <si>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</si>
  <si>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</si>
  <si>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</si>
  <si>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</si>
  <si>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</si>
  <si>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</si>
  <si>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</si>
  <si>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</si>
  <si>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</si>
  <si>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</si>
  <si>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</si>
  <si>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</si>
  <si>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</si>
  <si>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</si>
  <si>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</si>
  <si>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</si>
  <si>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</si>
  <si>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</si>
  <si>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</si>
  <si>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</si>
  <si>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</si>
  <si>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</si>
  <si>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</si>
  <si>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</si>
  <si>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</si>
  <si>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</si>
  <si>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</si>
  <si>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</si>
  <si>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</si>
  <si>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</si>
  <si>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</si>
  <si>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</si>
  <si>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</si>
  <si>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</si>
  <si>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</si>
  <si>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</si>
  <si>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</si>
  <si>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</si>
  <si>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</si>
  <si>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</si>
  <si>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</si>
  <si>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</si>
  <si>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</si>
  <si>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</si>
  <si>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</si>
  <si>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</si>
  <si>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</si>
  <si>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</si>
  <si>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</si>
  <si>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</si>
  <si>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</si>
  <si>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</si>
  <si>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</si>
  <si>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</si>
  <si>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</si>
  <si>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</si>
  <si>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</si>
  <si>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</si>
  <si>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</si>
  <si>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</si>
  <si>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</si>
  <si>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</si>
  <si>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</si>
  <si>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</si>
  <si>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</si>
  <si>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</si>
  <si>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</si>
  <si>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</si>
  <si>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</si>
  <si>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</si>
  <si>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</si>
  <si>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</si>
  <si>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</si>
  <si>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</si>
  <si>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</si>
  <si>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</si>
  <si>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</si>
  <si>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</si>
  <si>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</si>
  <si>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</si>
  <si>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</si>
  <si>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</si>
  <si>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</si>
  <si>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</si>
  <si>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</si>
  <si>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</si>
  <si>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</si>
  <si>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</si>
  <si>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</si>
  <si>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</si>
  <si>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</si>
  <si>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</si>
  <si>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</si>
  <si>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</si>
  <si>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</si>
  <si>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</si>
  <si>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</si>
  <si>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</si>
  <si>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</si>
  <si>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</si>
  <si>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</si>
  <si>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</si>
  <si>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</si>
  <si>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</si>
  <si>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</si>
  <si>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</si>
  <si>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</si>
  <si>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</si>
  <si>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</si>
  <si>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</si>
  <si>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</si>
  <si>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</si>
  <si>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</si>
  <si>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</si>
  <si>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</si>
  <si>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</si>
  <si>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</si>
  <si>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</si>
  <si>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</si>
  <si>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</si>
  <si>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</si>
  <si>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</si>
  <si>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</si>
  <si>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</si>
  <si>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</si>
  <si>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</si>
  <si>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</si>
  <si>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</si>
  <si>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</si>
  <si>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</si>
  <si>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</si>
  <si>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</si>
  <si>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</si>
  <si>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</si>
  <si>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</si>
  <si>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</si>
  <si>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</si>
  <si>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</si>
  <si>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</si>
  <si>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</si>
  <si>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</si>
  <si>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</si>
  <si>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</si>
  <si>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</si>
  <si>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</si>
  <si>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</si>
  <si>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</si>
  <si>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</si>
  <si>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</si>
  <si>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</si>
  <si>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</si>
  <si>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</si>
  <si>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</si>
  <si>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</si>
  <si>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</si>
  <si>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</si>
  <si>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</si>
  <si>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</si>
  <si>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</si>
  <si>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</si>
  <si>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</si>
  <si>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</si>
  <si>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</si>
  <si>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</si>
  <si>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</si>
  <si>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</si>
  <si>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</si>
  <si>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</si>
  <si>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</si>
  <si>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</si>
  <si>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</si>
  <si>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</si>
  <si>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</si>
  <si>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</si>
  <si>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</si>
  <si>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</si>
  <si>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</si>
  <si>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</si>
  <si>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</si>
  <si>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</si>
  <si>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</si>
  <si>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</si>
  <si>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</si>
  <si>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</si>
  <si>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</si>
  <si>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</si>
  <si>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</si>
  <si>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</si>
  <si>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</si>
  <si>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</si>
  <si>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</si>
  <si>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</si>
  <si>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</si>
  <si>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</si>
  <si>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</si>
  <si>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</si>
  <si>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</si>
  <si>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</si>
  <si>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</si>
  <si>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</si>
  <si>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</si>
  <si>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</si>
  <si>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</si>
  <si>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</si>
  <si>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</si>
  <si>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</si>
  <si>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</si>
  <si>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</si>
  <si>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</si>
  <si>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</si>
  <si>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</si>
  <si>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</si>
  <si>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</si>
  <si>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</si>
  <si>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</si>
  <si>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</si>
  <si>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</si>
  <si>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</si>
  <si>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</si>
  <si>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</si>
  <si>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</si>
  <si>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</si>
  <si>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</si>
  <si>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</si>
  <si>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</si>
  <si>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</si>
  <si>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</si>
  <si>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</si>
  <si>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</si>
  <si>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</si>
  <si>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</si>
  <si>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</si>
  <si>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</si>
  <si>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</si>
  <si>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</si>
  <si>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</si>
  <si>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</si>
  <si>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</si>
  <si>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</si>
  <si>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</si>
  <si>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</si>
  <si>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</si>
  <si>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</si>
  <si>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</si>
  <si>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</si>
  <si>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</si>
  <si>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</si>
  <si>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</si>
  <si>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</si>
  <si>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</si>
  <si>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</si>
  <si>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</si>
  <si>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</si>
  <si>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</si>
  <si>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</si>
  <si>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</si>
  <si>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</si>
  <si>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</si>
  <si>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</si>
  <si>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</si>
  <si>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</si>
  <si>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</si>
  <si>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</si>
  <si>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</si>
  <si>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</si>
  <si>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</si>
  <si>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</si>
  <si>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</si>
  <si>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</si>
  <si>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</si>
  <si>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</si>
  <si>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</si>
  <si>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</si>
  <si>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</si>
  <si>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</si>
  <si>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</si>
  <si>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</si>
  <si>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</si>
  <si>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</si>
  <si>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</si>
  <si>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</si>
  <si>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</si>
  <si>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</si>
  <si>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</si>
  <si>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</si>
  <si>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</si>
  <si>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</si>
  <si>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</si>
  <si>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</si>
  <si>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</si>
  <si>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</si>
  <si>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</si>
  <si>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</si>
  <si>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</si>
  <si>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</si>
  <si>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</si>
  <si>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</si>
  <si>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</si>
  <si>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</si>
  <si>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</si>
  <si>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</si>
  <si>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</si>
  <si>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</si>
  <si>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</si>
  <si>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</si>
  <si>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</si>
  <si>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</si>
  <si>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</si>
  <si>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</si>
  <si>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</si>
  <si>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</si>
  <si>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</si>
  <si>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</si>
  <si>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</si>
  <si>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</si>
  <si>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</si>
  <si>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</si>
  <si>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</si>
  <si>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</si>
  <si>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</si>
  <si>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</si>
  <si>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</si>
  <si>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</si>
  <si>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</si>
  <si>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</si>
  <si>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</si>
  <si>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</si>
  <si>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</si>
  <si>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</si>
  <si>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</si>
  <si>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</si>
  <si>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</si>
  <si>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</si>
  <si>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</si>
  <si>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</si>
  <si>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</si>
  <si>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</si>
  <si>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</si>
  <si>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</si>
  <si>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</si>
  <si>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</si>
  <si>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</si>
  <si>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</si>
  <si>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</si>
  <si>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</si>
  <si>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</si>
  <si>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</si>
  <si>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</si>
  <si>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</si>
  <si>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</si>
  <si>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</si>
  <si>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</si>
  <si>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</si>
  <si>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</si>
  <si>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</si>
  <si>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</si>
  <si>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</si>
  <si>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</si>
  <si>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</si>
  <si>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</si>
  <si>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</si>
  <si>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</si>
  <si>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</si>
  <si>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</si>
  <si>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</si>
  <si>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</si>
  <si>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</si>
  <si>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</si>
  <si>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</si>
  <si>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</si>
  <si>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</si>
  <si>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</si>
  <si>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</si>
  <si>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</si>
  <si>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</si>
  <si>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</si>
  <si>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</si>
  <si>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</si>
  <si>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</si>
  <si>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</si>
  <si>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</si>
  <si>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</si>
  <si>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</si>
  <si>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</si>
  <si>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</si>
  <si>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</si>
  <si>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</si>
  <si>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</si>
  <si>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</si>
  <si>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</si>
  <si>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</si>
  <si>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</si>
  <si>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</si>
  <si>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</si>
  <si>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</si>
  <si>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</si>
  <si>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</si>
  <si>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</si>
  <si>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</si>
  <si>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</si>
  <si>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</si>
  <si>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</si>
  <si>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</si>
  <si>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</si>
  <si>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</si>
  <si>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</si>
  <si>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</si>
  <si>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</si>
  <si>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</si>
  <si>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</si>
  <si>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</si>
  <si>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</si>
  <si>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</si>
  <si>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</si>
  <si>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</si>
  <si>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</si>
  <si>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</si>
  <si>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</si>
  <si>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</si>
  <si>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</si>
  <si>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</si>
  <si>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</si>
  <si>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</si>
  <si>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</si>
  <si>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</si>
  <si>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</si>
  <si>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</si>
  <si>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</si>
  <si>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</si>
  <si>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</si>
  <si>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</si>
  <si>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</si>
  <si>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</si>
  <si>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</si>
  <si>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</si>
  <si>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</si>
  <si>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</si>
  <si>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</si>
  <si>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</si>
  <si>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</si>
  <si>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</si>
  <si>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</si>
  <si>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</si>
  <si>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</si>
  <si>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</si>
  <si>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</si>
  <si>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</si>
  <si>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</si>
  <si>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</si>
  <si>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</si>
  <si>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</si>
  <si>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</si>
  <si>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</si>
  <si>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</si>
  <si>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</si>
  <si>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</si>
  <si>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</si>
  <si>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</si>
  <si>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</si>
  <si>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</si>
  <si>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</si>
  <si>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</si>
  <si>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</si>
  <si>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</si>
  <si>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</si>
  <si>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</si>
  <si>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</si>
  <si>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</si>
  <si>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</si>
  <si>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</si>
  <si>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</si>
  <si>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</si>
  <si>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</si>
  <si>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</si>
  <si>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</si>
  <si>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</si>
  <si>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</si>
  <si>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</si>
  <si>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</si>
  <si>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</si>
  <si>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</si>
  <si>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</si>
  <si>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</si>
  <si>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</si>
  <si>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</si>
  <si>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</si>
  <si>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</si>
  <si>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</si>
  <si>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</si>
  <si>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</si>
  <si>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</si>
  <si>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</si>
  <si>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</si>
  <si>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</si>
  <si>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</si>
  <si>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</si>
  <si>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</si>
  <si>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</si>
  <si>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</si>
  <si>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</si>
  <si>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</si>
  <si>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</si>
  <si>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</si>
  <si>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</si>
  <si>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</si>
  <si>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</si>
  <si>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</si>
  <si>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</si>
  <si>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</si>
  <si>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</si>
  <si>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</si>
  <si>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</si>
  <si>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</si>
  <si>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</si>
  <si>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</si>
  <si>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</si>
  <si>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</si>
  <si>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</si>
  <si>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</si>
  <si>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</si>
  <si>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</si>
  <si>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</si>
  <si>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</si>
  <si>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</si>
  <si>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</si>
  <si>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</si>
  <si>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</si>
  <si>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</si>
  <si>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</si>
  <si>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</si>
  <si>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</si>
  <si>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</si>
  <si>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</si>
  <si>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</si>
  <si>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</si>
  <si>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</si>
  <si>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</si>
  <si>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</si>
  <si>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</si>
  <si>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</si>
  <si>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</si>
  <si>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</si>
  <si>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</si>
  <si>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</si>
  <si>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</si>
  <si>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</si>
  <si>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</si>
  <si>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</si>
  <si>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</si>
  <si>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</si>
  <si>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</si>
  <si>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</si>
  <si>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</si>
  <si>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</si>
  <si>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</si>
  <si>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</si>
  <si>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</si>
  <si>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</si>
  <si>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</si>
  <si>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</si>
  <si>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</si>
  <si>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</si>
  <si>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</si>
  <si>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</si>
  <si>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</si>
  <si>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</si>
  <si>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</si>
  <si>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</si>
  <si>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</si>
  <si>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</si>
  <si>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</si>
  <si>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</si>
  <si>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</si>
  <si>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</si>
  <si>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</si>
  <si>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</si>
  <si>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</si>
  <si>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</si>
  <si>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</si>
  <si>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</si>
  <si>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</si>
  <si>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</si>
  <si>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</si>
  <si>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</si>
  <si>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</si>
  <si>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</si>
  <si>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</si>
  <si>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</si>
  <si>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</si>
  <si>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</si>
  <si>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</si>
  <si>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</si>
  <si>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</si>
  <si>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</si>
  <si>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</si>
  <si>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</si>
  <si>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</si>
  <si>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</si>
  <si>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</si>
  <si>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</si>
  <si>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</si>
  <si>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</si>
  <si>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</si>
  <si>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</si>
  <si>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</si>
  <si>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</si>
  <si>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</si>
  <si>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</si>
  <si>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</si>
  <si>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</si>
  <si>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</si>
  <si>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</si>
  <si>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</si>
  <si>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</si>
  <si>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</si>
  <si>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</si>
  <si>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</si>
  <si>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</si>
  <si>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</si>
  <si>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</si>
  <si>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</si>
  <si>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</si>
  <si>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</si>
  <si>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</si>
  <si>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</si>
  <si>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</si>
  <si>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</si>
  <si>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</si>
  <si>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</si>
  <si>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</si>
  <si>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</si>
  <si>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</si>
  <si>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</si>
  <si>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</si>
  <si>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</si>
  <si>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</si>
  <si>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</si>
  <si>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</si>
  <si>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</si>
  <si>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</si>
  <si>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</si>
  <si>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</si>
  <si>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</si>
  <si>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</si>
  <si>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</si>
  <si>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</si>
  <si>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</si>
  <si>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</si>
  <si>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</si>
  <si>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</si>
  <si>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</si>
  <si>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</si>
  <si>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</si>
  <si>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</si>
  <si>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</si>
  <si>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</si>
  <si>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</si>
  <si>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</si>
  <si>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</si>
  <si>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</si>
  <si>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</si>
  <si>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</si>
  <si>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</si>
  <si>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</si>
  <si>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</si>
  <si>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</si>
  <si>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</si>
  <si>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</si>
  <si>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</si>
  <si>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</si>
  <si>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</si>
  <si>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</si>
  <si>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</si>
  <si>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</si>
  <si>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</si>
  <si>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</si>
  <si>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</si>
  <si>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</si>
  <si>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</si>
  <si>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</si>
  <si>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</si>
  <si>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</si>
  <si>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</si>
  <si>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</si>
  <si>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</si>
  <si>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</si>
  <si>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</si>
  <si>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</si>
  <si>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</si>
  <si>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</si>
  <si>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</si>
  <si>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</si>
  <si>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</si>
  <si>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</si>
  <si>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</si>
  <si>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</si>
  <si>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</si>
  <si>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</si>
  <si>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</si>
  <si>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</si>
  <si>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</si>
  <si>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</si>
  <si>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</si>
  <si>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</si>
  <si>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</si>
  <si>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</si>
  <si>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</si>
  <si>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</si>
  <si>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</si>
  <si>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</si>
  <si>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</si>
  <si>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</si>
  <si>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</si>
  <si>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</si>
  <si>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</si>
  <si>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</si>
  <si>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</si>
  <si>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</si>
  <si>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</si>
  <si>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</si>
  <si>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</si>
  <si>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</si>
  <si>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</si>
  <si>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</si>
  <si>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</si>
  <si>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</si>
  <si>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</si>
  <si>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</si>
  <si>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</si>
  <si>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</si>
  <si>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</si>
  <si>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</si>
  <si>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</si>
  <si>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</si>
  <si>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</si>
  <si>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</si>
  <si>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</si>
  <si>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</si>
  <si>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</si>
  <si>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</si>
  <si>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</si>
  <si>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</si>
  <si>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</si>
  <si>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</si>
  <si>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</si>
  <si>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</si>
  <si>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</si>
  <si>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</si>
  <si>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</si>
  <si>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</si>
  <si>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</si>
  <si>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</si>
  <si>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</si>
  <si>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</si>
  <si>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</si>
  <si>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</si>
  <si>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</si>
  <si>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</si>
  <si>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</si>
  <si>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</si>
  <si>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</si>
  <si>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</si>
  <si>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</si>
  <si>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</si>
  <si>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</si>
  <si>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</si>
  <si>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</si>
  <si>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</si>
  <si>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</si>
  <si>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</si>
  <si>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</si>
  <si>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</si>
  <si>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</si>
  <si>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</si>
  <si>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</si>
  <si>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</si>
  <si>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</si>
  <si>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</si>
  <si>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</si>
  <si>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</si>
  <si>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</si>
  <si>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</si>
  <si>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</si>
  <si>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</si>
  <si>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</si>
  <si>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</si>
  <si>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</si>
  <si>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</si>
  <si>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</si>
  <si>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</si>
  <si>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</si>
  <si>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</si>
  <si>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</si>
  <si>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</si>
  <si>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</si>
  <si>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</si>
  <si>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</si>
  <si>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</si>
  <si>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</si>
  <si>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</si>
  <si>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</si>
  <si>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</si>
  <si>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</si>
  <si>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</si>
  <si>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</si>
  <si>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</si>
  <si>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</si>
  <si>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</si>
  <si>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</si>
  <si>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</si>
  <si>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</si>
  <si>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</si>
  <si>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</si>
  <si>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</si>
  <si>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</si>
  <si>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</si>
  <si>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</si>
  <si>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</si>
  <si>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</si>
  <si>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</si>
  <si>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</si>
  <si>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</si>
  <si>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</si>
  <si>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</si>
  <si>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</si>
  <si>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</si>
  <si>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</si>
  <si>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</si>
  <si>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</si>
  <si>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</si>
  <si>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</si>
  <si>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</si>
  <si>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</si>
  <si>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</si>
  <si>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</si>
  <si>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</si>
  <si>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</si>
  <si>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</si>
  <si>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</si>
  <si>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</si>
  <si>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</si>
  <si>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</si>
  <si>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</si>
  <si>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</si>
  <si>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</si>
  <si>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</si>
  <si>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</si>
  <si>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</si>
  <si>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</si>
  <si>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</si>
  <si>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</si>
  <si>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</si>
  <si>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</si>
  <si>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</si>
  <si>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</si>
  <si>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</si>
  <si>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</si>
  <si>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</si>
  <si>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</si>
  <si>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</si>
  <si>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</si>
  <si>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</si>
  <si>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</si>
  <si>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</si>
  <si>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</si>
  <si>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</si>
  <si>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</si>
  <si>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</si>
  <si>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</si>
  <si>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</si>
  <si>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</si>
  <si>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</si>
  <si>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</si>
  <si>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</si>
  <si>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</si>
  <si>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</si>
  <si>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</si>
  <si>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</si>
  <si>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</si>
  <si>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</si>
  <si>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</si>
  <si>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</si>
  <si>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</si>
  <si>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</si>
  <si>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</si>
  <si>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</si>
  <si>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</si>
  <si>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</si>
  <si>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</si>
  <si>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</si>
  <si>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</si>
  <si>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</si>
  <si>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</si>
  <si>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</si>
  <si>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</si>
  <si>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</si>
  <si>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</si>
  <si>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</si>
  <si>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</si>
  <si>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</si>
  <si>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</si>
  <si>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</si>
  <si>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</si>
  <si>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</si>
  <si>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</si>
  <si>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</si>
  <si>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</si>
  <si>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</si>
  <si>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</si>
  <si>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</si>
  <si>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</si>
  <si>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</si>
  <si>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</si>
  <si>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</si>
  <si>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</si>
  <si>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</si>
  <si>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</si>
  <si>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</si>
  <si>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</si>
  <si>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</si>
  <si>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</si>
  <si>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</si>
  <si>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</si>
  <si>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</si>
  <si>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</si>
  <si>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</si>
  <si>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</si>
  <si>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</si>
  <si>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</si>
  <si>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</si>
  <si>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</si>
  <si>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</si>
  <si>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</si>
  <si>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</si>
  <si>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</si>
  <si>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</si>
  <si>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</si>
  <si>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</si>
  <si>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</si>
  <si>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</si>
  <si>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</si>
  <si>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</si>
  <si>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</si>
  <si>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</si>
  <si>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</si>
  <si>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</si>
  <si>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</si>
  <si>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</si>
  <si>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</si>
  <si>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</si>
  <si>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</si>
  <si>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</si>
  <si>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</si>
  <si>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</si>
  <si>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</si>
  <si>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</si>
  <si>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</si>
  <si>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</si>
  <si>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</si>
  <si>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</si>
  <si>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</si>
  <si>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</si>
  <si>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</si>
  <si>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</si>
  <si>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</si>
  <si>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</si>
  <si>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</si>
  <si>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</si>
  <si>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</si>
  <si>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</si>
  <si>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</si>
  <si>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</si>
  <si>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</si>
  <si>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</si>
  <si>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</si>
  <si>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</si>
  <si>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</si>
  <si>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</si>
  <si>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</si>
  <si>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</si>
  <si>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</si>
  <si>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</si>
  <si>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</si>
  <si>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</si>
  <si>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</si>
  <si>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</si>
  <si>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</si>
  <si>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</si>
  <si>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</si>
  <si>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</si>
  <si>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</si>
  <si>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</si>
  <si>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</si>
  <si>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</si>
  <si>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</si>
  <si>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</si>
  <si>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</si>
  <si>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</si>
  <si>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</si>
  <si>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</si>
  <si>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</si>
  <si>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</si>
  <si>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</si>
  <si>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</si>
  <si>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</si>
  <si>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</si>
  <si>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</si>
  <si>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</si>
  <si>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</si>
  <si>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</si>
  <si>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</si>
  <si>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</si>
  <si>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</si>
  <si>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</si>
  <si>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</si>
  <si>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</si>
  <si>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</si>
  <si>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</si>
  <si>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</si>
  <si>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</si>
  <si>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</si>
  <si>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</si>
  <si>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</si>
  <si>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</si>
  <si>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</si>
  <si>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</si>
  <si>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</si>
  <si>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</si>
  <si>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</si>
  <si>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</si>
  <si>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</si>
  <si>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</si>
  <si>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</si>
  <si>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</si>
  <si>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</si>
  <si>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</si>
  <si>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</si>
  <si>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</si>
  <si>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</si>
  <si>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</si>
  <si>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</si>
  <si>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</si>
  <si>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</si>
  <si>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</si>
  <si>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</si>
  <si>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</si>
  <si>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</si>
  <si>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</si>
  <si>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</si>
  <si>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</si>
  <si>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</si>
  <si>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</si>
  <si>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</si>
  <si>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</si>
  <si>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</si>
  <si>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</si>
  <si>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</si>
  <si>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</si>
  <si>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</si>
  <si>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</si>
  <si>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</si>
  <si>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</si>
  <si>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</si>
  <si>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</si>
  <si>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</si>
  <si>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</si>
  <si>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</si>
  <si>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</si>
  <si>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</si>
  <si>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</si>
  <si>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</si>
  <si>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</si>
  <si>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</si>
  <si>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</si>
  <si>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</si>
  <si>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</si>
  <si>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</si>
  <si>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</si>
  <si>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</si>
  <si>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</si>
  <si>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</si>
  <si>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</si>
  <si>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</si>
  <si>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</si>
  <si>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</si>
  <si>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</si>
  <si>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</si>
  <si>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</si>
  <si>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</si>
  <si>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</si>
  <si>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</si>
  <si>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</si>
  <si>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</si>
  <si>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</si>
  <si>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</si>
  <si>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</si>
  <si>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</si>
  <si>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</si>
  <si>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</si>
  <si>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</si>
  <si>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</si>
  <si>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</si>
  <si>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</si>
  <si>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</si>
  <si>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</si>
  <si>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</si>
  <si>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</si>
  <si>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</si>
  <si>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</si>
  <si>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</si>
  <si>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</si>
  <si>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</si>
  <si>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</si>
  <si>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</si>
  <si>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</si>
  <si>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</si>
  <si>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</si>
  <si>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</si>
  <si>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</si>
  <si>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</si>
  <si>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</si>
  <si>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</si>
  <si>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</si>
  <si>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</si>
  <si>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</si>
  <si>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</si>
  <si>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</si>
  <si>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</si>
  <si>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</si>
  <si>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</si>
  <si>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</si>
  <si>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</si>
  <si>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</si>
  <si>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</si>
  <si>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</si>
  <si>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</si>
  <si>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</si>
  <si>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</si>
  <si>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</si>
  <si>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</si>
  <si>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</si>
  <si>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</si>
  <si>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</si>
  <si>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</si>
  <si>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</si>
  <si>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</si>
  <si>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</si>
  <si>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</si>
  <si>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</si>
  <si>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</si>
  <si>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</si>
  <si>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</si>
  <si>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</si>
  <si>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</si>
  <si>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</si>
  <si>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</si>
  <si>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</si>
  <si>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</si>
  <si>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</si>
  <si>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</si>
  <si>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</si>
  <si>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</si>
  <si>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</si>
  <si>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</si>
  <si>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</si>
  <si>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</si>
  <si>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</si>
  <si>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</si>
  <si>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</si>
  <si>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</si>
  <si>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</si>
  <si>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</si>
  <si>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</si>
  <si>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</si>
  <si>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</si>
  <si>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</si>
  <si>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</si>
  <si>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</si>
  <si>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</si>
  <si>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</si>
  <si>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</si>
  <si>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</si>
  <si>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</si>
  <si>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</si>
  <si>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</si>
  <si>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</si>
  <si>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</si>
  <si>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</si>
  <si>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</si>
  <si>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</si>
  <si>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</si>
  <si>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</si>
  <si>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</si>
  <si>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</si>
  <si>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</si>
  <si>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</si>
  <si>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</si>
  <si>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</si>
  <si>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</si>
  <si>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</si>
  <si>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</si>
  <si>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</si>
  <si>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</si>
  <si>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</si>
  <si>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</si>
  <si>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</si>
  <si>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</si>
  <si>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</si>
  <si>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</si>
  <si>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</si>
  <si>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</si>
  <si>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</si>
  <si>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</si>
  <si>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</si>
  <si>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</si>
  <si>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</si>
  <si>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</si>
  <si>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</si>
  <si>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</si>
  <si>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</si>
  <si>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</si>
  <si>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</si>
  <si>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</si>
  <si>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</si>
  <si>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</si>
  <si>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</si>
  <si>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</si>
  <si>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</si>
  <si>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</si>
  <si>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</si>
  <si>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</si>
  <si>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</si>
  <si>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</si>
  <si>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</si>
  <si>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</si>
  <si>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</si>
  <si>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</si>
  <si>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</si>
  <si>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</si>
  <si>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</si>
  <si>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</si>
  <si>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</si>
  <si>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</si>
  <si>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</si>
  <si>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</si>
  <si>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</si>
  <si>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</si>
  <si>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</si>
  <si>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</si>
  <si>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</si>
  <si>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</si>
  <si>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</si>
  <si>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</si>
  <si>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</si>
  <si>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</si>
  <si>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</si>
  <si>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</si>
  <si>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</si>
  <si>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</si>
  <si>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</si>
  <si>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</si>
  <si>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</si>
  <si>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</si>
  <si>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</si>
  <si>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</si>
  <si>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</si>
  <si>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</si>
  <si>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</si>
  <si>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</si>
  <si>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</si>
  <si>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</si>
  <si>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</si>
  <si>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</si>
  <si>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</si>
  <si>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</si>
  <si>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</si>
  <si>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</si>
  <si>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</si>
  <si>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</si>
  <si>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</si>
  <si>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</si>
  <si>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</si>
  <si>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</si>
  <si>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</si>
  <si>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</si>
  <si>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</si>
  <si>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</si>
  <si>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</si>
  <si>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</si>
  <si>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</si>
  <si>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</si>
  <si>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</si>
  <si>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</si>
  <si>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</si>
  <si>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</si>
  <si>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</si>
  <si>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</si>
  <si>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</si>
  <si>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</si>
  <si>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</si>
  <si>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</si>
  <si>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</si>
  <si>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</si>
  <si>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</si>
  <si>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</si>
  <si>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</si>
  <si>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</si>
  <si>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</si>
  <si>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</si>
  <si>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</si>
  <si>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</si>
  <si>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</si>
  <si>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</si>
  <si>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</si>
  <si>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</si>
  <si>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</si>
  <si>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</si>
  <si>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</si>
  <si>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</si>
  <si>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</si>
  <si>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</si>
  <si>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</si>
  <si>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</si>
  <si>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</si>
  <si>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</si>
  <si>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</si>
  <si>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</si>
  <si>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</si>
  <si>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</si>
  <si>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</si>
  <si>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</si>
  <si>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</si>
  <si>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</si>
  <si>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</si>
  <si>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</si>
  <si>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</si>
  <si>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</si>
  <si>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</si>
  <si>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</si>
  <si>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</si>
  <si>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</si>
  <si>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</si>
  <si>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</si>
  <si>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</si>
  <si>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</si>
  <si>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</si>
  <si>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</si>
  <si>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</si>
  <si>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</si>
  <si>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</si>
  <si>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</si>
  <si>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</si>
  <si>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</si>
  <si>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</si>
  <si>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</si>
  <si>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</si>
  <si>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</si>
  <si>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</si>
  <si>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</si>
  <si>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</si>
  <si>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</si>
  <si>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</si>
  <si>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</si>
  <si>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</si>
  <si>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</si>
  <si>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</si>
  <si>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</si>
  <si>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</si>
  <si>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</si>
  <si>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</si>
  <si>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</si>
  <si>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</si>
  <si>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</si>
  <si>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</si>
  <si>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</si>
  <si>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</si>
  <si>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</si>
  <si>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</si>
  <si>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</si>
  <si>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</si>
  <si>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</si>
  <si>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</si>
  <si>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</si>
  <si>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</si>
  <si>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</si>
  <si>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</si>
  <si>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</si>
  <si>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</si>
  <si>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</si>
  <si>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</si>
  <si>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</si>
  <si>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</si>
  <si>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</si>
  <si>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</si>
  <si>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</si>
  <si>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</si>
  <si>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</si>
  <si>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</si>
  <si>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</si>
  <si>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</si>
  <si>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</si>
  <si>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</si>
  <si>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</si>
  <si>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</si>
  <si>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</si>
  <si>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</si>
  <si>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</si>
  <si>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</si>
  <si>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</si>
  <si>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</si>
  <si>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</si>
  <si>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</si>
  <si>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</si>
  <si>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</si>
  <si>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</si>
  <si>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</si>
  <si>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</si>
  <si>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</si>
  <si>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</si>
  <si>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</si>
  <si>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</si>
  <si>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</si>
  <si>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</si>
  <si>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</si>
  <si>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</si>
  <si>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</si>
  <si>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</si>
  <si>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</si>
  <si>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</si>
  <si>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</si>
  <si>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</si>
  <si>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</si>
  <si>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</si>
  <si>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</si>
  <si>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</si>
  <si>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</si>
  <si>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</si>
  <si>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</si>
  <si>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</si>
  <si>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</si>
  <si>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</si>
  <si>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</si>
  <si>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</si>
  <si>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</si>
  <si>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</si>
  <si>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</si>
  <si>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</si>
  <si>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</si>
  <si>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</si>
  <si>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</si>
  <si>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</si>
  <si>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</si>
  <si>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</si>
  <si>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</si>
  <si>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</si>
  <si>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</si>
  <si>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</si>
  <si>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</si>
  <si>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</si>
  <si>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</si>
  <si>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</si>
  <si>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</si>
  <si>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</si>
  <si>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</si>
  <si>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</si>
  <si>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</si>
  <si>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</si>
  <si>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</si>
  <si>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</si>
  <si>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</si>
  <si>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</si>
  <si>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</si>
  <si>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</si>
  <si>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</si>
  <si>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</si>
  <si>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</si>
  <si>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</si>
  <si>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</si>
  <si>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</si>
  <si>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</si>
  <si>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</si>
  <si>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</si>
  <si>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</si>
  <si>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</si>
  <si>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</si>
  <si>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</si>
  <si>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</si>
  <si>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</si>
  <si>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</si>
  <si>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</si>
  <si>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</si>
  <si>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</si>
  <si>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</si>
  <si>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</si>
  <si>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</si>
  <si>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</si>
  <si>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</si>
  <si>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</si>
  <si>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</si>
  <si>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</si>
  <si>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</si>
  <si>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</si>
  <si>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</si>
  <si>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</si>
  <si>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</si>
  <si>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</si>
  <si>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</si>
  <si>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</si>
  <si>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</si>
  <si>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</si>
  <si>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</si>
  <si>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</si>
  <si>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</si>
  <si>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</si>
  <si>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</si>
  <si>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</si>
  <si>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</si>
  <si>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</si>
  <si>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</si>
  <si>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</si>
  <si>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</si>
  <si>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</si>
  <si>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</si>
  <si>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</si>
  <si>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</si>
  <si>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</si>
  <si>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</si>
  <si>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</si>
  <si>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</si>
  <si>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</si>
  <si>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</si>
  <si>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</si>
  <si>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</si>
  <si>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</si>
  <si>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</si>
  <si>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</si>
  <si>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</si>
  <si>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</si>
  <si>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</si>
  <si>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</si>
  <si>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</si>
  <si>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</si>
  <si>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</si>
  <si>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</si>
  <si>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</si>
  <si>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</si>
  <si>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</si>
  <si>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</si>
  <si>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</si>
  <si>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</si>
  <si>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</si>
  <si>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</si>
  <si>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</si>
  <si>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</si>
  <si>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</si>
  <si>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</si>
  <si>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</si>
  <si>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</si>
  <si>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</si>
  <si>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PCM-20251023-00000308</t>
  </si>
  <si>
    <t>55 km</t>
  </si>
  <si>
    <t>PCM-20251023-00000092</t>
  </si>
  <si>
    <t xml:space="preserve">Team at site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</si>
  <si>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</si>
  <si>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</si>
  <si>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</si>
  <si>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</si>
  <si>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</si>
  <si>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</si>
  <si>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</si>
  <si>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</si>
  <si>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</si>
  <si>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</si>
  <si>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PCM-20251023-00000088</t>
  </si>
  <si>
    <t>EM Team moved ETA: 90 min</t>
  </si>
  <si>
    <t>PCM-20251023-00000246</t>
  </si>
  <si>
    <t xml:space="preserve">ETA 160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</si>
</sst>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xf numFmtId="165" fontId="26" fillId="9" borderId="8" xfId="0" applyNumberFormat="1" applyFont="1" applyFill="1" applyBorder="1" applyAlignment="1">
      <alignment horizontal="center" vertical="center" wrapText="1"/>
    </xf>
    <xf numFmtId="22"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8" dataDxfId="47" headerRowBorderDxfId="45" tableBorderDxfId="46" totalsRowBorderDxfId="44">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2" totalsRowShown="0" headerRowDxfId="31" dataDxfId="30" headerRowBorderDxfId="28" tableBorderDxfId="29">
  <autoFilter ref="A1:L5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290.26345821758878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9.7684697916629375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45953.211884143515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45953.211884143515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45953.211884143515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45953.211884143515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45953.211884143515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45953.211884143515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45953.211884143515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45953.211884143515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45953.211884143515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45953.211884143515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45953.211884143515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45953.211884143515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45953.211884143515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45953.211884143515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45953.211884143515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45953.211884143515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45953.211884143515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45953.211884143515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45953.211884143515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45953.211884143515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45953.211884143515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45953.211884143515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45953.211884143515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45953.211884143515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45953.211884143515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45953.211884143515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45953.211884143515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45953.211884143515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45953.211884143515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45953.211884143515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45953.211884143515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45953.211884143515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45953.211884143515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45953.211884143515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45953.211884143515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45953.211884143515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45953.211884143515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45953.211884143515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45953.211884143515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45953.211884143515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45953.211884143515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45953.211884143515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45953.211884143515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45953.211884143515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45953.211884143515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45953.211884143515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45953.211884143515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45953.211884143515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45953.211884143515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45953.211884143515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45953.211884143515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45953.211884143515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45953.211884143515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45953.211884143515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45953.211884143515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45953.211884143515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45953.211884143515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45953.211884143515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45953.211884143515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45953.211884143515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45953.211884143515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45953.211884143515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45953.211884143515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45953.211884143515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45953.211884143515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45953.211884143515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45953.211884143515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45953.211884143515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45953.211884143515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45953.211884143515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AA7CCB0C-B041-4B28-B93C-804BE06325F8}"/>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128.21204618055344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8.7161086805499508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64" t="s">
        <v>39086</v>
      </c>
      <c r="B5" s="164" t="str">
        <f>IFERROR(VLOOKUP(D5,DB!A:K,11,0),"")</f>
        <v>R2</v>
      </c>
      <c r="C5" s="164">
        <v>1</v>
      </c>
      <c r="D5" s="164" t="s">
        <v>29549</v>
      </c>
      <c r="E5" s="164" t="s">
        <v>38998</v>
      </c>
      <c r="F5" s="166">
        <v>45953.163159722222</v>
      </c>
      <c r="G5" s="164"/>
      <c r="H5" s="166">
        <v>45953.156909722224</v>
      </c>
      <c r="I5" s="164" t="str">
        <f>IFERROR(VLOOKUP(D5,DB!A:F,6,0),"")</f>
        <v>SCECO</v>
      </c>
      <c r="J5" s="164" t="str">
        <f>IFERROR(VLOOKUP(D5,DB!A:G,7,0),"")</f>
        <v>Dead</v>
      </c>
      <c r="K5" s="164" t="s">
        <v>39087</v>
      </c>
      <c r="L5" s="164" t="str">
        <f>IFERROR(VLOOKUP(D5,DB!A:I,9,0),"")</f>
        <v>Latis</v>
      </c>
      <c r="M5" s="164"/>
      <c r="N5" s="164"/>
      <c r="O5" s="164"/>
      <c r="P5" s="164"/>
      <c r="Q5" s="164"/>
      <c r="R5" s="164"/>
      <c r="S5" s="164"/>
      <c r="T5" s="164"/>
      <c r="U5" s="164"/>
      <c r="V5" s="164"/>
      <c r="W5" s="164"/>
      <c r="X5" s="164"/>
      <c r="Y5" s="164"/>
      <c r="Z5" s="164"/>
      <c r="AA5" s="164"/>
      <c r="AB5" s="164"/>
      <c r="AC5" s="164"/>
      <c r="AD5" s="164"/>
      <c r="AE5" s="164"/>
      <c r="AF5" s="164"/>
      <c r="AG5" s="164"/>
      <c r="AH5" s="164"/>
      <c r="AI5" s="164"/>
      <c r="AJ5" s="164"/>
      <c r="AK5" s="164"/>
      <c r="AL5" s="164"/>
      <c r="AM5" s="164"/>
      <c r="AN5" s="164"/>
      <c r="AO5" s="164"/>
      <c r="AP5" s="164"/>
      <c r="AQ5" s="164"/>
      <c r="AR5" s="164"/>
      <c r="AS5" s="164"/>
      <c r="AT5" s="164"/>
      <c r="AU5" s="164"/>
      <c r="AV5" s="164"/>
      <c r="AW5" s="164"/>
      <c r="AX5" s="164"/>
      <c r="AY5" s="164"/>
      <c r="AZ5" s="164"/>
      <c r="BA5" s="164"/>
      <c r="BB5" s="164"/>
      <c r="BC5" s="164"/>
      <c r="BD5" s="164"/>
      <c r="BE5" s="164"/>
      <c r="BF5" s="164"/>
      <c r="BG5" s="164"/>
      <c r="BH5" s="164"/>
      <c r="BI5" s="164"/>
      <c r="BJ5" s="164"/>
      <c r="BK5" s="164"/>
      <c r="BL5" s="164"/>
      <c r="BM5" s="164"/>
      <c r="BN5" s="164"/>
      <c r="BO5" s="164"/>
      <c r="BP5" s="164"/>
      <c r="BQ5" s="164"/>
      <c r="BR5" s="164"/>
      <c r="BS5" s="164"/>
      <c r="BT5" s="164"/>
      <c r="BU5" s="164"/>
      <c r="BV5" s="164"/>
      <c r="BW5" s="164"/>
      <c r="BX5" s="164"/>
      <c r="BY5" s="164"/>
      <c r="BZ5" s="164"/>
      <c r="CA5" s="164"/>
      <c r="CB5" s="164"/>
      <c r="CC5" s="164"/>
      <c r="CD5" s="164"/>
      <c r="CE5" s="164"/>
      <c r="CF5" s="164"/>
      <c r="CG5" s="164"/>
      <c r="CH5" s="164"/>
      <c r="CI5" s="164"/>
      <c r="CJ5" s="164"/>
    </row>
    <row r="6" spans="1:88" ht="31.5" customHeight="1">
      <c r="A6" s="115"/>
      <c r="B6" s="18" t="str">
        <f>IFERROR(VLOOKUP(D6,DB!A:K,11,0),"")</f>
        <v/>
      </c>
      <c r="C6" s="18"/>
      <c r="D6" s="18"/>
      <c r="E6" s="116"/>
      <c r="F6" s="117"/>
      <c r="G6" s="118">
        <f ca="1">IFERROR(NOW()-F6,"-")</f>
        <v>45953.211884143515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45953.211884143515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45953.211884143515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45953.211884143515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45953.211884143515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45953.211884143515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45953.211884143515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45953.211884143515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45953.211884143515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45953.211884143515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45953.211884143515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45953.211884143515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45953.211884143515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45953.211884143515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45953.211884143515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45953.211884143515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45953.211884143515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45953.211884143515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45953.211884143515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45953.211884143515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45953.211884143515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45953.211884143515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45953.211884143515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45953.211884143515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45953.211884143515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45953.211884143515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45953.211884143515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45953.211884143515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45953.211884143515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45953.211884143515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45953.211884143515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45953.211884143515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45953.211884143515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45953.211884143515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45953.211884143515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45953.211884143515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45953.211884143515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45953.211884143515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45953.211884143515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45953.211884143515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45953.211884143515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45953.211884143515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45953.211884143515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45953.211884143515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45953.211884143515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45953.211884143515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45953.211884143515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45953.211884143515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45953.211884143515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45953.211884143515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F14" sqref="F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1</v>
      </c>
      <c r="D2" s="18" t="s">
        <v>23497</v>
      </c>
      <c r="E2" s="18" t="s">
        <v>38998</v>
      </c>
      <c r="F2" s="22">
        <v>45953.056469907409</v>
      </c>
      <c r="G2" s="21">
        <f t="shared" ref="G2:G29" ca="1" si="0">IFERROR(NOW()-F2,"-")</f>
        <v>0.15541423610557104</v>
      </c>
      <c r="H2" s="165">
        <v>45953.051192129627</v>
      </c>
      <c r="I2" s="19" t="str">
        <f>IFERROR(VLOOKUP(D2,DB!A:F,6,0),"")</f>
        <v>Power Cube</v>
      </c>
      <c r="J2" s="18" t="str">
        <f>IFERROR(VLOOKUP(D2,DB!A:G,7,0),"")</f>
        <v>Vandalized</v>
      </c>
      <c r="K2" s="47" t="s">
        <v>39089</v>
      </c>
      <c r="L2" s="23" t="str">
        <f>IFERROR(VLOOKUP(D2,DB!A:I,9,0),"")</f>
        <v>Latis</v>
      </c>
    </row>
    <row r="3" spans="1:13" ht="15" customHeight="1">
      <c r="A3" s="19"/>
      <c r="B3" s="64" t="str">
        <f>IFERROR(VLOOKUP(D3,DB!A:K,11,0),"")</f>
        <v/>
      </c>
      <c r="C3" s="18"/>
      <c r="D3" s="18"/>
      <c r="E3" s="18"/>
      <c r="F3" s="20"/>
      <c r="G3" s="21">
        <f t="shared" ca="1" si="0"/>
        <v>45953.211884143515</v>
      </c>
      <c r="H3" s="165"/>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45953.211884143515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45953.211884143515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45953.211884143515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45953.211884143515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45953.211884143515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45953.211884143515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45953.211884143515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45953.211884143515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45953.211884143515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45953.211884143515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45953.211884143515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45953.211884143515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45953.211884143515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45953.211884143515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45953.211884143515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45953.211884143515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45953.211884143515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45953.211884143515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45953.211884143515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45953.211884143515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45953.211884143515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45953.211884143515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45953.211884143515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45953.211884143515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45953.211884143515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45953.211884143515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45953.211884143515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45953.211884143515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45953.211884143515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45953.211884143515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45953.211884143515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45953.211884143515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45953.211884143515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45953.211884143515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45953.211884143515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45953.211884143515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45953.211884143515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45953.211884143515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45953.211884143515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45953.211884143515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45953.211884143515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45953.211884143515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45953.211884143515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45953.211884143515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45953.211884143515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45953.211884143515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45953.211884143515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45953.211884143515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45953.211884143515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45953.211884143515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45953.211884143515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45953.211884143515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45953.211884143515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45953.211884143515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45953.211884143515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45953.211884143515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45953.211884143515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45953.211884143515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45953.211884143515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45953.211884143515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45953.211884143515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45953.211884143515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45953.211884143515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45953.211884143515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45953.211884143515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45953.211884143515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45953.211884143515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45953.211884143515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45953.211884143515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45953.211884143515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45953.211884143515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45953.211884143515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45953.211884143515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45953.211884143515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45953.211884143515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45953.211884143515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45953.211884143515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45953.211884143515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45953.211884143515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45953.211884143515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45953.211884143515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45953.211884143515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45953.211884143515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45953.211884143515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45953.211884143515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45953.211884143515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45953.211884143515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45953.211884143515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45953.211884143515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45953.211884143515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45953.211884143515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45953.211884143515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45953.211884143515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45953.211884143515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45953.211884143515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45953.211884143515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45953.211884143515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45953.211884143515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45953.211884143515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45953.211884143515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45953.211884143515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45953.211884143515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45953.211884143515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45953.211884143515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45953.211884143515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45953.211884143515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45953.211884143515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45953.211884143515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45953.211884143515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45953.211884143515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45953.211884143515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45953.211884143515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45953.211884143515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45953.211884143515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45953.211884143515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45953.211884143515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45953.211884143515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45953.211884143515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45953.211884143515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45953.211884143515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45953.211884143515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45953.211884143515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45953.211884143515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45953.211884143515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45953.211884143515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45953.211884143515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45953.211884143515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45953.211884143515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45953.211884143515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45953.211884143515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45953.211884143515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45953.211884143515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45953.211884143515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45953.211884143515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45953.211884143515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45953.211884143515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45953.211884143515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45953.211884143515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45953.211884143515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45953.211884143515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45953.211884143515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45953.211884143515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45953.211884143515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45953.211884143515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45953.211884143515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45953.211884143515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45953.211884143515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45953.211884143515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45953.211884143515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45953.211884143515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45953.211884143515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45953.211884143515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45953.211884143515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45953.211884143515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45953.211884143515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45953.211884143515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45953.211884143515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45953.211884143515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45953.211884143515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45953.211884143515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45953.211884143515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45953.211884143515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45953.211884143515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45953.211884143515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45953.211884143515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45953.211884143515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45953.211884143515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45953.211884143515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45953.211884143515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45953.211884143515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45953.211884143515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45953.211884143515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45953.211884143515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45953.211884143515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45953.211884143515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45953.211884143515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45953.211884143515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45953.211884143515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45953.211884143515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45953.211884143515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45953.211884143515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45953.211884143515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45953.211884143515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45953.211884143515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45953.211884143515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45953.211884143515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45953.211884143515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45953.211884143515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45953.211884143515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45953.211884143515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45953.211884143515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45953.211884143515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45953.211884143515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45953.211884143515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45953.211884143515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45953.211884143515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45953.211884143515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45953.211884143515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45953.211884143515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45953.211884143515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45953.211884143515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45953.211884143515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45953.211884143515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45953.211884143515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45953.211884143515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45953.211884143515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45953.211884143515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45953.211884143515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45953.211884143515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45953.211884143515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45953.211884143515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45953.211884143515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45953.211884143515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45953.211884143515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45953.211884143515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45953.211884143515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45953.211884143515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45953.211884143515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45953.211884143515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45953.211884143515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45953.211884143515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45953.211884143515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45953.211884143515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45953.211884143515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45953.211884143515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45953.211884143515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45953.211884143515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45953.211884143515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45953.211884143515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45953.211884143515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45953.211884143515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45953.211884143515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45953.211884143515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45953.211884143515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45953.211884143515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45953.211884143515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45953.211884143515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45953.211884143515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45953.211884143515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45953.211884143515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45953.211884143515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45953.211884143515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45953.211884143515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45953.211884143515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45953.211884143515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45953.211884143515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45953.211884143515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45953.211884143515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45953.211884143515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45953.211884143515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45953.211884143515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45953.211884143515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45953.211884143515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45953.211884143515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45953.211884143515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45953.211884143515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45953.211884143515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45953.211884143515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45953.211884143515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45953.211884143515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45953.211884143515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45953.211884143515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45953.211884143515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45953.211884143515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45953.211884143515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45953.211884143515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45953.211884143515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45953.211884143515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45953.211884143515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45953.211884143515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45953.211884143515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45953.211884143515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45953.211884143515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45953.211884143515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45953.211884143515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45953.211884143515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45953.211884143515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45953.211884143515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45953.211884143515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45953.211884143515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45953.211884143515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45953.211884143515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45953.211884143515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45953.211884143515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45953.211884143515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45953.211884143515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45953.211884143515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45953.211884143515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45953.211884143515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45953.211884143515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45953.211884143515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45953.211884143515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45953.211884143515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45953.211884143515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45953.211884143515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45953.211884143515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45953.211884143515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45953.211884143515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45953.211884143515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45953.211884143515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45953.211884143515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45953.211884143515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45953.211884143515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45953.211884143515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45953.211884143515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45953.211884143515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45953.211884143515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45953.211884143515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45953.211884143515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45953.211884143515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45953.211884143515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45953.211884143515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45953.211884143515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45953.211884143515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45953.211884143515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45953.211884143515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45953.211884143515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45953.211884143515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45953.211884143515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45953.211884143515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45953.211884143515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45953.211884143515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45953.211884143515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45953.211884143515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45953.211884143515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45953.211884143515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45953.211884143515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45953.211884143515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45953.211884143515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45953.211884143515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45953.211884143515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45953.211884143515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45953.211884143515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45953.211884143515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45953.211884143515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45953.211884143515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45953.211884143515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45953.211884143515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45953.211884143515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45953.211884143515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45953.211884143515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45953.211884143515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45953.211884143515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45953.211884143515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45953.211884143515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45953.211884143515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45953.211884143515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45953.211884143515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45953.211884143515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45953.211884143515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45953.211884143515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45953.211884143515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45953.211884143515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45953.211884143515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45953.211884143515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45953.211884143515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45953.211884143515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45953.211884143515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45953.211884143515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45953.211884143515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45953.211884143515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45953.211884143515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45953.211884143515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45953.211884143515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45953.211884143515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45953.211884143515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45953.211884143515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45953.211884143515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45953.211884143515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45953.211884143515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45953.211884143515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45953.211884143515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45953.211884143515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45953.211884143515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45953.211884143515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45953.211884143515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45953.211884143515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45953.211884143515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45953.211884143515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45953.211884143515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45953.211884143515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45953.211884143515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45953.211884143515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45953.211884143515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45953.211884143515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45953.211884143515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45953.211884143515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45953.211884143515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45953.211884143515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45953.211884143515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45953.211884143515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45953.211884143515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45953.211884143515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45953.211884143515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45953.211884143515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45953.211884143515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45953.211884143515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45953.211884143515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45953.211884143515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45953.211884143515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45953.211884143515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45953.211884143515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45953.211884143515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45953.211884143515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45953.211884143515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45953.211884143515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45953.211884143515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45953.211884143515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45953.211884143515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45953.211884143515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45953.211884143515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45953.211884143515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45953.211884143515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45953.211884143515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45953.211884143515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45953.211884143515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45953.211884143515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45953.211884143515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45953.211884143515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45953.211884143515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45953.211884143515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45953.211884143515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45953.211884143515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45953.211884143515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45953.211884143515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45953.211884143515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45953.211884143515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45953.211884143515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45953.211884143515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45953.211884143515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45953.211884143515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45953.211884143515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45953.211884143515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45953.211884143515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45953.211884143515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45953.211884143515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45953.211884143515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45953.211884143515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45953.211884143515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45953.211884143515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45953.211884143515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45953.211884143515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45953.211884143515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45953.211884143515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45953.211884143515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45953.211884143515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45953.211884143515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45953.211884143515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45953.211884143515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45953.211884143515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45953.211884143515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45953.211884143515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45953.211884143515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45953.211884143515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45953.211884143515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45953.211884143515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45953.211884143515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45953.211884143515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45953.211884143515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45953.211884143515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45953.211884143515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45953.211884143515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45953.211884143515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45953.211884143515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45953.211884143515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45953.211884143515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45953.211884143515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45953.211884143515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45953.211884143515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45953.211884143515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45953.211884143515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45953.211884143515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45953.211884143515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45953.211884143515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45953.211884143515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45953.211884143515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45953.211884143515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45953.211884143515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45953.211884143515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45953.211884143515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45953.211884143515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45953.211884143515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45953.211884143515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45953.211884143515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45953.211884143515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45953.211884143515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45953.211884143515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45953.211884143515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45953.211884143515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45953.211884143515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45953.211884143515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45953.211884143515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45953.211884143515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45953.211884143515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45953.211884143515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45953.211884143515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45953.211884143515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45953.211884143515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45953.211884143515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45953.211884143515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45953.211884143515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45953.211884143515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45953.211884143515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45953.211884143515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45953.211884143515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45953.211884143515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45953.211884143515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45953.211884143515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45953.211884143515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45953.211884143515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45953.211884143515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45953.211884143515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45953.211884143515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45953.211884143515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45953.211884143515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45953.211884143515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45953.211884143515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45953.211884143515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45953.211884143515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45953.211884143515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45953.211884143515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45953.211884143515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45953.211884143515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45953.211884143515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45953.211884143515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45953.211884143515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45953.211884143515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45953.211884143515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45953.211884143515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45953.211884143515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45953.211884143515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45953.211884143515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45953.211884143515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45953.211884143515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45953.211884143515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45953.211884143515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45953.211884143515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45953.211884143515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45953.211884143515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45953.211884143515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45953.211884143515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45953.211884143515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45953.211884143515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45953.211884143515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45953.211884143515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45953.211884143515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45953.211884143515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45953.211884143515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45953.211884143515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45953.211884143515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45953.211884143515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45953.211884143515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45953.211884143515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45953.211884143515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45953.211884143515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45953.211884143515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45953.211884143515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45953.211884143515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45953.211884143515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45953.211884143515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45953.211884143515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45953.211884143515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45953.211884143515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45953.211884143515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45953.211884143515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45953.211884143515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45953.211884143515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45953.211884143515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45953.211884143515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45953.211884143515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45953.211884143515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45953.211884143515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45953.211884143515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45953.211884143515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45953.211884143515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45953.211884143515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45953.211884143515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45953.211884143515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45953.211884143515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45953.211884143515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45953.211884143515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45953.211884143515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45953.211884143515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45953.211884143515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45953.211884143515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45953.211884143515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45953.211884143515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45953.211884143515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45953.211884143515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45953.211884143515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45953.211884143515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45953.211884143515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45953.211884143515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45953.211884143515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45953.211884143515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45953.211884143515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45953.211884143515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45953.211884143515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45953.211884143515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45953.211884143515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45953.211884143515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45953.211884143515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45953.211884143515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45953.211884143515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45953.211884143515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45953.211884143515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45953.211884143515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45953.211884143515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45953.211884143515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45953.211884143515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45953.211884143515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45953.211884143515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45953.211884143515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45953.211884143515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45953.211884143515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45953.211884143515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45953.211884143515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45953.211884143515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45953.211884143515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45953.211884143515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45953.211884143515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45953.211884143515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45953.211884143515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45953.211884143515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45953.211884143515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45953.211884143515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45953.211884143515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45953.211884143515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45953.211884143515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45953.211884143515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45953.211884143515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45953.211884143515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45953.211884143515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45953.211884143515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45953.211884143515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45953.211884143515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45953.211884143515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45953.211884143515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45953.211884143515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45953.211884143515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45953.211884143515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45953.211884143515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45953.211884143515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45953.211884143515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45953.211884143515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45953.211884143515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45953.211884143515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45953.211884143515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45953.211884143515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45953.211884143515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45953.211884143515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45953.211884143515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45953.211884143515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45953.211884143515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45953.211884143515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45953.211884143515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45953.211884143515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45953.211884143515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45953.211884143515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45953.211884143515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45953.211884143515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45953.211884143515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45953.211884143515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45953.211884143515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45953.211884143515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45953.211884143515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45953.211884143515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45953.211884143515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45953.211884143515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45953.211884143515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45953.211884143515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45953.211884143515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45953.211884143515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45953.211884143515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45953.211884143515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45953.211884143515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45953.211884143515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45953.211884143515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45953.211884143515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45953.211884143515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45953.211884143515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45953.211884143515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45953.211884143515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45953.211884143515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45953.211884143515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45953.211884143515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45953.211884143515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45953.211884143515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45953.211884143515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45953.211884143515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45953.211884143515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45953.211884143515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45953.211884143515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45953.211884143515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45953.211884143515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45953.211884143515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45953.211884143515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45953.211884143515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45953.211884143515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45953.211884143515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45953.211884143515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45953.211884143515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45953.211884143515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45953.211884143515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45953.211884143515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45953.211884143515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45953.211884143515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45953.211884143515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45953.211884143515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45953.211884143515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45953.211884143515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45953.211884143515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45953.211884143515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45953.211884143515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45953.211884143515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45953.211884143515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45953.211884143515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45953.211884143515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45953.211884143515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45953.211884143515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45953.211884143515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45953.211884143515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45953.211884143515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45953.211884143515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45953.211884143515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45953.211884143515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45953.211884143515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45953.211884143515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45953.211884143515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45953.211884143515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45953.211884143515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45953.211884143515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45953.211884143515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45953.211884143515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45953.211884143515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45953.211884143515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45953.211884143515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45953.211884143515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45953.211884143515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45953.211884143515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45953.211884143515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45953.211884143515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45953.211884143515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45953.211884143515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45953.211884143515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45953.211884143515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45953.211884143515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45953.211884143515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45953.211884143515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45953.211884143515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45953.211884143515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45953.211884143515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45953.211884143515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45953.211884143515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45953.211884143515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45953.211884143515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45953.211884143515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45953.211884143515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45953.211884143515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45953.211884143515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45953.211884143515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45953.211884143515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45953.211884143515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45953.211884143515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45953.211884143515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45953.211884143515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45953.211884143515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45953.211884143515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45953.211884143515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45953.211884143515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45953.211884143515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45953.211884143515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45953.211884143515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45953.211884143515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45953.211884143515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45953.211884143515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45953.211884143515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45953.211884143515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45953.211884143515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45953.211884143515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45953.211884143515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45953.211884143515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45953.211884143515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45953.211884143515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45953.211884143515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45953.211884143515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45953.211884143515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45953.211884143515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45953.211884143515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45953.211884143515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45953.211884143515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45953.211884143515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45953.211884143515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45953.211884143515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45953.211884143515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45953.211884143515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45953.211884143515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45953.211884143515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45953.211884143515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45953.211884143515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45953.211884143515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45953.211884143515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45953.211884143515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45953.211884143515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45953.211884143515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45953.211884143515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45953.211884143515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45953.211884143515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45953.211884143515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45953.211884143515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45953.211884143515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45953.211884143515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45953.211884143515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45953.211884143515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45953.211884143515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45953.211884143515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45953.211884143515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45953.211884143515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45953.211884143515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45953.211884143515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45953.211884143515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45953.211884143515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45953.211884143515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45953.211884143515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45953.211884143515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45953.211884143515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45953.211884143515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45953.211884143515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45953.211884143515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45953.211884143515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45953.211884143515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45953.211884143515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45953.211884143515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45953.211884143515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45953.211884143515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45953.211884143515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45953.211884143515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45953.211884143515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45953.211884143515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45953.211884143515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45953.211884143515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45953.211884143515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45953.211884143515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45953.211884143515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45953.211884143515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45953.211884143515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45953.211884143515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45953.211884143515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45953.211884143515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45953.211884143515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45953.211884143515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45953.211884143515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45953.211884143515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45953.211884143515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45953.211884143515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45953.211884143515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45953.211884143515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45953.211884143515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45953.211884143515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45953.211884143515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45953.211884143515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45953.211884143515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45953.211884143515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45953.211884143515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45953.211884143515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45953.211884143515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45953.211884143515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45953.211884143515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45953.211884143515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45953.211884143515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45953.211884143515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45953.211884143515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45953.211884143515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45953.211884143515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45953.211884143515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45953.211884143515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45953.211884143515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45953.211884143515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45953.211884143515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45953.211884143515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45953.211884143515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45953.211884143515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45953.211884143515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45953.211884143515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45953.211884143515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45953.211884143515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45953.211884143515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45953.211884143515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45953.211884143515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45953.211884143515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45953.211884143515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45953.211884143515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45953.211884143515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45953.211884143515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45953.211884143515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45953.211884143515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45953.211884143515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45953.211884143515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45953.211884143515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45953.211884143515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45953.211884143515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45953.211884143515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45953.211884143515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45953.211884143515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45953.211884143515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45953.211884143515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45953.211884143515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45953.211884143515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45953.211884143515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45953.211884143515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45953.211884143515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45953.211884143515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45953.211884143515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45953.211884143515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45953.211884143515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45953.211884143515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45953.211884143515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45953.211884143515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45953.211884143515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45953.211884143515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45953.211884143515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45953.211884143515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45953.211884143515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45953.211884143515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45953.211884143515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45953.211884143515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45953.211884143515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45953.211884143515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45953.211884143515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45953.211884143515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45953.211884143515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45953.211884143515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45953.211884143515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45953.211884143515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45953.211884143515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45953.211884143515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45953.211884143515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45953.211884143515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45953.211884143515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45953.211884143515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45953.211884143515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45953.211884143515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45953.211884143515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45953.211884143515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45953.211884143515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45953.211884143515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45953.211884143515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45953.211884143515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45953.211884143515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45953.211884143515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45953.211884143515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45953.211884143515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45953.211884143515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45953.211884143515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45953.211884143515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45953.211884143515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45953.211884143515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45953.211884143515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45953.211884143515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45953.211884143515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45953.211884143515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45953.211884143515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45953.211884143515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45953.211884143515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45953.211884143515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45953.211884143515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45953.211884143515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45953.211884143515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45953.211884143515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45953.211884143515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45953.211884143515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45953.211884143515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45953.211884143515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45953.211884143515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45953.211884143515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45953.211884143515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45953.211884143515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45953.211884143515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45953.211884143515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45953.211884143515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45953.211884143515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45953.211884143515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45953.211884143515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45953.211884143515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45953.211884143515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45953.211884143515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45953.211884143515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45953.211884143515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45953.211884143515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45953.211884143515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45953.211884143515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45953.211884143515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45953.211884143515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45953.211884143515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45953.211884143515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45953.211884143515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45953.211884143515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45953.211884143515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45953.211884143515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45953.211884143515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45953.211884143515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45953.211884143515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45953.211884143515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45953.211884143515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45953.211884143515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45953.211884143515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45953.211884143515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45953.211884143515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45953.211884143515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45953.211884143515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45953.211884143515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45953.211884143515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45953.211884143515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45953.211884143515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45953.211884143515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45953.211884143515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45953.211884143515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45953.211884143515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45953.211884143515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45953.211884143515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45953.211884143515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45953.211884143515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45953.211884143515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45953.211884143515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45953.211884143515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45953.211884143515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45953.211884143515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45953.211884143515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45953.211884143515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45953.211884143515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45953.211884143515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45953.211884143515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45953.211884143515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45953.211884143515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45953.211884143515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45953.211884143515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45953.211884143515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45953.211884143515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45953.211884143515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45953.211884143515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45953.211884143515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45953.211884143515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45953.211884143515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45953.211884143515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45953.211884143515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45953.211884143515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45953.211884143515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45953.211884143515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45953.211884143515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45953.211884143515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45953.211884143515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45953.211884143515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45953.211884143515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45953.211884143515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45953.211884143515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45953.211884143515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45953.211884143515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45953.211884143515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45953.211884143515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45953.211884143515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45953.211884143515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45953.211884143515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45953.211884143515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45953.211884143515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45953.211884143515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45953.211884143515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45953.211884143515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45953.211884143515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45953.211884143515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45953.211884143515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45953.211884143515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45953.211884143515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45953.211884143515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45953.211884143515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45953.211884143515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45953.211884143515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45953.211884143515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45953.211884143515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45953.211884143515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45953.211884143515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45953.211884143515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45953.211884143515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45953.211884143515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45953.211884143515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45953.211884143515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45953.211884143515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45953.211884143515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45953.211884143515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45953.211884143515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45953.211884143515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45953.211884143515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45953.211884143515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45953.211884143515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45953.211884143515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45953.211884143515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45953.211884143515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45953.211884143515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45953.211884143515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45953.211884143515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45953.211884143515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45953.211884143515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45953.211884143515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45953.211884143515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45953.211884143515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45953.211884143515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45953.211884143515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45953.211884143515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45953.211884143515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45953.211884143515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45953.211884143515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45953.211884143515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45953.211884143515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45953.211884143515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45953.211884143515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45953.211884143515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45953.211884143515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45953.211884143515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45953.211884143515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45953.211884143515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45953.211884143515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45953.211884143515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45953.211884143515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45953.211884143515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45953.211884143515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45953.211884143515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45953.211884143515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45953.211884143515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45953.211884143515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45953.211884143515</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249.73116655091872</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45953.211884143515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45953.211884143515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45953.211884143515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45953.211884143515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45953.211884143515</v>
      </c>
      <c r="H7" s="125"/>
      <c r="I7" s="121" t="str">
        <f>IFERROR(VLOOKUP(D7,DB!A:F,6,0),"")</f>
        <v/>
      </c>
      <c r="J7" s="121" t="str">
        <f>IFERROR(VLOOKUP(D7,DB!A:G,7,0),"")</f>
        <v/>
      </c>
      <c r="K7" s="127"/>
      <c r="L7" s="123" t="str">
        <f>IFERROR(VLOOKUP(D7,DB!A:I,9,0),"")</f>
        <v/>
      </c>
    </row>
    <row r="8" spans="1:16" ht="15" customHeight="1">
      <c r="A8" s="121"/>
      <c r="B8" s="121" t="str">
        <f>IFERROR(VLOOKUP(D8,DB!A:K,11,0),"")</f>
        <v/>
      </c>
      <c r="C8" s="122"/>
      <c r="D8" s="103"/>
      <c r="E8" s="100"/>
      <c r="F8" s="125"/>
      <c r="G8" s="126">
        <f ca="1">IFERROR(NOW()-F8,"")</f>
        <v>45953.211884143515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45953.211884143515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45953.211884143515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45953.211884143515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45953.211884143515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45953.211884143515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45953.211884143515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45953.211884143515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45953.211884143515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45953.211884143515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45953.211884143515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45953.211884143515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45953.211884143515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45953.211884143515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45953.211884143515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45953.211884143515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45953.211884143515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45953.211884143515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45953.211884143515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45953.211884143515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45953.211884143515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45953.211884143515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45953.211884143515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45953.211884143515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45953.211884143515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45953.211884143515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45953.211884143515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45953.211884143515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45953.211884143515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45953.211884143515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45953.211884143515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45953.211884143515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45953.211884143515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45953.211884143515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45953.211884143515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45953.211884143515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45953.211884143515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45953.211884143515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45953.211884143515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45953.211884143515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45953.211884143515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45953.211884143515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45953.211884143515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45953.211884143515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45953.211884143515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45953.211884143515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45953.211884143515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45953.211884143515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45953.211884143515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45953.211884143515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45953.211884143515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45953.211884143515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45953.211884143515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45953.211884143515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45953.211884143515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45953.211884143515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45953.211884143515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45953.211884143515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45953.211884143515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45953.211884143515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45953.211884143515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45953.211884143515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45953.211884143515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45953.211884143515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45953.211884143515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45953.211884143515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45953.211884143515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45953.211884143515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45953.211884143515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45953.211884143515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45953.211884143515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45953.211884143515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45953.211884143515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45953.211884143515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45953.211884143515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45953.211884143515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45953.211884143515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45953.211884143515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45953.211884143515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45953.211884143515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45953.211884143515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45953.211884143515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45953.211884143515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45953.211884143515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45953.211884143515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45953.211884143515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45953.211884143515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45953.211884143515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45953.211884143515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45953.211884143515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45953.211884143515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45953.211884143515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45953.211884143515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45953.211884143515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45953.211884143515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45953.211884143515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45953.211884143515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45953.211884143515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45953.211884143515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45953.211884143515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45953.211884143515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45953.211884143515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45953.211884143515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45953.211884143515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45953.211884143515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45953.211884143515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45953.211884143515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45953.211884143515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45953.211884143515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45953.211884143515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45953.211884143515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45953.211884143515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45953.211884143515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45953.211884143515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45953.211884143515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45953.211884143515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45953.211884143515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45953.211884143515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45953.211884143515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45953.211884143515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45953.211884143515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45953.211884143515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45953.211884143515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45953.211884143515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45953.211884143515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45953.211884143515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45953.211884143515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45953.211884143515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45953.211884143515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45953.211884143515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45953.211884143515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45953.211884143515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45953.211884143515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45953.211884143515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45953.211884143515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45953.211884143515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45953.211884143515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45953.211884143515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45953.211884143515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45953.211884143515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45953.211884143515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45953.211884143515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45953.211884143515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45953.211884143515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45953.211884143515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45953.211884143515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45953.211884143515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45953.211884143515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45953.211884143515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45953.211884143515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45953.211884143515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45953.211884143515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45953.211884143515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45953.211884143515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45953.211884143515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45953.211884143515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45953.211884143515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45953.211884143515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45953.211884143515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45953.211884143515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45953.211884143515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45953.211884143515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45953.211884143515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45953.211884143515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45953.211884143515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45953.211884143515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45953.211884143515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45953.211884143515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45953.211884143515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45953.211884143515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45953.211884143515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45953.211884143515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45953.211884143515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45953.211884143515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45953.211884143515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45953.211884143515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45953.211884143515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45953.211884143515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45953.211884143515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45953.211884143515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45953.211884143515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45953.211884143515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45953.211884143515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45953.211884143515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45953.211884143515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45953.211884143515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45953.211884143515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45953.211884143515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45953.211884143515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45953.211884143515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45953.211884143515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45953.211884143515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45953.211884143515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45953.211884143515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45953.211884143515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45953.211884143515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45953.211884143515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45953.211884143515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45953.211884143515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45953.211884143515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45953.211884143515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45953.211884143515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45953.211884143515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45953.211884143515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45953.211884143515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45953.211884143515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45953.211884143515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45953.211884143515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45953.211884143515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45953.211884143515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45953.211884143515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45953.211884143515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45953.211884143515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45953.211884143515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45953.211884143515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45953.211884143515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45953.211884143515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45953.211884143515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45953.211884143515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45953.211884143515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45953.211884143515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45953.211884143515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45953.211884143515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45953.211884143515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45953.211884143515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45953.211884143515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45953.211884143515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45953.211884143515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45953.211884143515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45953.211884143515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45953.211884143515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45953.211884143515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45953.211884143515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45953.211884143515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45953.211884143515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45953.211884143515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45953.211884143515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45953.211884143515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45953.211884143515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45953.211884143515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45953.211884143515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45953.211884143515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45953.211884143515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45953.211884143515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45953.211884143515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45953.211884143515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45953.211884143515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45953.211884143515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45953.211884143515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45953.211884143515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45953.211884143515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45953.211884143515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45953.211884143515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45953.211884143515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45953.211884143515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45953.211884143515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45953.211884143515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45953.211884143515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45953.211884143515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45953.211884143515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45953.211884143515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45953.211884143515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45953.211884143515</v>
      </c>
      <c r="H270" s="125"/>
      <c r="I270" s="121" t="str">
        <f>IFERROR(VLOOKUP(D270,DB!A:F,6,0),"")</f>
        <v/>
      </c>
      <c r="J270" s="121" t="str">
        <f>IFERROR(VLOOKUP(D270,DB!A:G,7,0),"")</f>
        <v/>
      </c>
      <c r="K270" s="127"/>
      <c r="L270" s="123" t="str">
        <f>IFERROR(VLOOKUP(D270,DB!A:I,9,0),"")</f>
        <v/>
      </c>
    </row>
    <row r="271" spans="1:12" ht="15" customHeight="1">
      <c r="A271" s="128"/>
      <c r="B271" s="128" t="str">
        <f>IFERROR(VLOOKUP(D271,DB!A:K,11,0),"")</f>
        <v/>
      </c>
      <c r="C271" s="129"/>
      <c r="D271" s="130"/>
      <c r="E271" s="131"/>
      <c r="F271" s="132"/>
      <c r="G271" s="133">
        <f ca="1">IFERROR(NOW()-F271,"")</f>
        <v>45953.211884143515</v>
      </c>
      <c r="H271" s="132"/>
      <c r="I271" s="128" t="str">
        <f>IFERROR(VLOOKUP(D271,DB!A:F,6,0),"")</f>
        <v/>
      </c>
      <c r="J271" s="128" t="str">
        <f>IFERROR(VLOOKUP(D271,DB!A:G,7,0),"")</f>
        <v/>
      </c>
      <c r="K271" s="134"/>
      <c r="L271" s="130" t="str">
        <f>IFERROR(VLOOKUP(D271,DB!A:I,9,0),"")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61.379823958326597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27.023006828698271</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8.4403100694398745</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4.5507730324025033</v>
      </c>
      <c r="H5" s="155">
        <v>45948.661111111112</v>
      </c>
      <c r="I5" s="154" t="str">
        <f>IFERROR(VLOOKUP(D5,DB!A:F,6,0),"")</f>
        <v>SCECO</v>
      </c>
      <c r="J5" s="154" t="str">
        <f>IFERROR(VLOOKUP(D5,DB!A:G,7,0),"")</f>
        <v>Dead</v>
      </c>
      <c r="K5" s="154" t="s">
        <v>39099</v>
      </c>
      <c r="L5" s="154" t="str">
        <f>IFERROR(VLOOKUP(D5,DB!A:I,9,0),"")</f>
        <v>Latis</v>
      </c>
    </row>
    <row r="6" spans="1:13" ht="15">
      <c r="A6" s="154" t="s">
        <v>39100</v>
      </c>
      <c r="B6" s="154" t="str">
        <f>IFERROR(VLOOKUP(D6,DB!A:K,11,0),"")</f>
        <v>R5</v>
      </c>
      <c r="C6" s="154">
        <v>2</v>
      </c>
      <c r="D6" s="154" t="s">
        <v>36318</v>
      </c>
      <c r="E6" s="154" t="s">
        <v>38998</v>
      </c>
      <c r="F6" s="155">
        <v>45953.053460648145</v>
      </c>
      <c r="G6" s="156">
        <f ca="1">IFERROR(NOW()-F6,"")</f>
        <v>0.15842349536978872</v>
      </c>
      <c r="H6" s="155">
        <v>45953.046793981484</v>
      </c>
      <c r="I6" s="154" t="str">
        <f>IFERROR(VLOOKUP(D6,DB!A:F,6,0),"")</f>
        <v>Generator-SG</v>
      </c>
      <c r="J6" s="154" t="str">
        <f>IFERROR(VLOOKUP(D6,DB!A:G,7,0),"")</f>
        <v>Vandalized</v>
      </c>
      <c r="K6" s="154" t="s">
        <v>39101</v>
      </c>
      <c r="L6" s="154" t="str">
        <f>IFERROR(VLOOKUP(D6,DB!A:I,9,0),"")</f>
        <v>Latis</v>
      </c>
    </row>
    <row r="7" spans="1:13" ht="15">
      <c r="A7" s="161"/>
      <c r="B7" s="161" t="str">
        <f>IFERROR(VLOOKUP(D7,DB!A:K,11,0),"")</f>
        <v/>
      </c>
      <c r="C7" s="161"/>
      <c r="D7" s="161"/>
      <c r="E7" s="161"/>
      <c r="F7" s="162"/>
      <c r="G7" s="163">
        <f ca="1">IFERROR(NOW()-F7,"")</f>
        <v>45953.211884143515</v>
      </c>
      <c r="H7" s="162"/>
      <c r="I7" s="161" t="str">
        <f>IFERROR(VLOOKUP(D7,DB!A:F,6,0),"")</f>
        <v/>
      </c>
      <c r="J7" s="161" t="str">
        <f>IFERROR(VLOOKUP(D7,DB!A:G,7,0),"")</f>
        <v/>
      </c>
      <c r="K7" s="161"/>
      <c r="L7" s="161" t="str">
        <f>IFERROR(VLOOKUP(D7,DB!A:I,9,0),"")</f>
        <v/>
      </c>
    </row>
    <row r="8" spans="1:13" ht="15">
      <c r="A8" s="161"/>
      <c r="B8" s="161" t="str">
        <f>IFERROR(VLOOKUP(D8,DB!A:K,11,0),"")</f>
        <v/>
      </c>
      <c r="C8" s="161"/>
      <c r="D8" s="157"/>
      <c r="E8" s="161"/>
      <c r="F8" s="162"/>
      <c r="G8" s="163">
        <f ca="1">IFERROR(NOW()-F8,"")</f>
        <v>45953.211884143515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45953.211884143515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45953.211884143515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45953.211884143515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45953.211884143515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45953.211884143515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45953.211884143515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45953.211884143515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45953.211884143515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45953.211884143515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45953.211884143515</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45953.211884143515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45953.211884143515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45953.211884143515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45953.211884143515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45953.211884143515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45953.211884143515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45953.211884143515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45953.211884143515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45953.211884143515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45953.211884143515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45953.211884143515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45953.211884143515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45953.211884143515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45953.211884143515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45953.211884143515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45953.211884143515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45953.211884143515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45953.211884143515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45953.211884143515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45953.211884143515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45953.211884143515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45953.211884143515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45953.211884143515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45953.211884143515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45953.211884143515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45953.211884143515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45953.211884143515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45953.211884143515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45953.211884143515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45953.211884143515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45953.211884143515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45953.211884143515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45953.211884143515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45953.211884143515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45953.211884143515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45953.211884143515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45953.211884143515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45953.211884143515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45953.211884143515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45953.211884143515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45953.211884143515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45953.211884143515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45953.211884143515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45953.211884143515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45953.211884143515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45953.211884143515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45953.211884143515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45953.211884143515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45953.211884143515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45953.211884143515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45953.211884143515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45953.211884143515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45953.211884143515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45953.211884143515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45953.211884143515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45953.211884143515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45953.211884143515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45953.211884143515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45953.211884143515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45953.211884143515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45953.211884143515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45953.211884143515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45953.211884143515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45953.211884143515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45953.211884143515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45953.211884143515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45953.211884143515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45953.211884143515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45953.211884143515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45953.211884143515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45953.211884143515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45953.211884143515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45953.211884143515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45953.211884143515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45953.211884143515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45953.211884143515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45953.211884143515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45953.211884143515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45953.211884143515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45953.211884143515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45953.211884143515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45953.211884143515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45953.211884143515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45953.211884143515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45953.211884143515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45953.211884143515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45953.211884143515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45953.211884143515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45953.211884143515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45953.211884143515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45953.211884143515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45953.211884143515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45953.211884143515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45953.211884143515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45953.211884143515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45953.211884143515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45953.211884143515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45953.211884143515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45953.211884143515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45953.211884143515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45953.211884143515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45953.211884143515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45953.211884143515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45953.211884143515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45953.211884143515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45953.211884143515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45953.211884143515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45953.211884143515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45953.211884143515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45953.211884143515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45953.211884143515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45953.211884143515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45953.211884143515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45953.211884143515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45953.211884143515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45953.211884143515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45953.211884143515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45953.211884143515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45953.211884143515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45953.211884143515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45953.211884143515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45953.211884143515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45953.211884143515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45953.211884143515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45953.211884143515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45953.211884143515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45953.211884143515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45953.211884143515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45953.211884143515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45953.211884143515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45953.211884143515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45953.211884143515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45953.211884143515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45953.211884143515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45953.211884143515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45953.211884143515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45953.211884143515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45953.211884143515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45953.211884143515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45953.211884143515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45953.211884143515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45953.211884143515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45953.211884143515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45953.211884143515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45953.211884143515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45953.211884143515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45953.211884143515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45953.211884143515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45953.211884143515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45953.211884143515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45953.211884143515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45953.211884143515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45953.211884143515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45953.211884143515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45953.211884143515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45953.211884143515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45953.211884143515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45953.211884143515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45953.211884143515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45953.211884143515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45953.211884143515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45953.211884143515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45953.211884143515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45953.211884143515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45953.211884143515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45953.211884143515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45953.211884143515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45953.211884143515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45953.211884143515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45953.211884143515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45953.211884143515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45953.211884143515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45953.211884143515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45953.211884143515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45953.211884143515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45953.211884143515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45953.211884143515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45953.211884143515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45953.211884143515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45953.211884143515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45953.211884143515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45953.211884143515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45953.211884143515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45953.211884143515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45953.211884143515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45953.211884143515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45953.211884143515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45953.211884143515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45953.211884143515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45953.211884143515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45953.211884143515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45953.211884143515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45953.211884143515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45953.211884143515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45953.211884143515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45953.211884143515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45953.211884143515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45953.211884143515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45953.211884143515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45953.211884143515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45953.211884143515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45953.211884143515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45953.211884143515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45953.211884143515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45953.211884143515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45953.211884143515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45953.211884143515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45953.211884143515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45953.211884143515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45953.211884143515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45953.211884143515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45953.211884143515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45953.211884143515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45953.211884143515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45953.211884143515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45953.211884143515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45953.211884143515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45953.211884143515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45953.211884143515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45953.211884143515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45953.211884143515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45953.211884143515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45953.211884143515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45953.211884143515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45953.211884143515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45953.211884143515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45953.211884143515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45953.211884143515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45953.211884143515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45953.211884143515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45953.211884143515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45953.211884143515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45953.211884143515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45953.211884143515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45953.211884143515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45953.211884143515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45953.211884143515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45953.211884143515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45953.211884143515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45953.211884143515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45953.211884143515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45953.211884143515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45953.211884143515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45953.211884143515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45953.211884143515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45953.211884143515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45953.211884143515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45953.211884143515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45953.211884143515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45953.211884143515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45953.211884143515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45953.211884143515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45953.211884143515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45953.211884143515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45953.211884143515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45953.211884143515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45953.211884143515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45953.211884143515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45953.211884143515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45953.211884143515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45953.211884143515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45953.211884143515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45953.211884143515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45953.211884143515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45953.211884143515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45953.211884143515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45953.211884143515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45953.211884143515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45953.211884143515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45953.211884143515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45953.211884143515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45953.211884143515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45953.211884143515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45953.211884143515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45953.211884143515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45953.211884143515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45953.211884143515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45953.211884143515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45953.211884143515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45953.211884143515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45953.211884143515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45953.211884143515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45953.211884143515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45953.211884143515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45953.211884143515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45953.211884143515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45953.211884143515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45953.211884143515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45953.211884143515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45953.211884143515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45953.211884143515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45953.211884143515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45953.211884143515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45953.211884143515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45953.211884143515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45953.211884143515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45953.211884143515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45953.211884143515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45953.211884143515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45953.211884143515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45953.211884143515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45953.211884143515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45953.211884143515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45953.211884143515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45953.211884143515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45953.211884143515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45953.211884143515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45953.211884143515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45953.211884143515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45953.211884143515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45953.211884143515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45953.211884143515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45953.211884143515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45953.211884143515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45953.211884143515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45953.211884143515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45953.211884143515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45953.211884143515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45953.211884143515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45953.211884143515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45953.211884143515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45953.211884143515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45953.211884143515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45953.211884143515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45953.211884143515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45953.211884143515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45953.211884143515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45953.211884143515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45953.211884143515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45953.211884143515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45953.211884143515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45953.211884143515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45953.211884143515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45953.211884143515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45953.211884143515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45953.211884143515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45953.211884143515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45953.211884143515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45953.211884143515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45953.211884143515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45953.211884143515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45953.211884143515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45953.211884143515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45953.211884143515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45953.211884143515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45953.211884143515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45953.211884143515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45953.211884143515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45953.211884143515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45953.211884143515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45953.211884143515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45953.211884143515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45953.211884143515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45953.211884143515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45953.211884143515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45953.211884143515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45953.211884143515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45953.211884143515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45953.211884143515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45953.211884143515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45953.211884143515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45953.211884143515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45953.211884143515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45953.211884143515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45953.211884143515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45953.211884143515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45953.211884143515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45953.211884143515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45953.211884143515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45953.211884143515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45953.211884143515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45953.211884143515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45953.211884143515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45953.211884143515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45953.211884143515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45953.211884143515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45953.211884143515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45953.211884143515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45953.211884143515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45953.211884143515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45953.211884143515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45953.211884143515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45953.211884143515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45953.211884143515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45953.211884143515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45953.211884143515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45953.211884143515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45953.211884143515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45953.211884143515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45953.211884143515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45953.211884143515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45953.211884143515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45953.211884143515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45953.211884143515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45953.211884143515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45953.211884143515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45953.211884143515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45953.211884143515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45953.211884143515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45953.211884143515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45953.211884143515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45953.211884143515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45953.211884143515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45953.211884143515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45953.211884143515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45953.211884143515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45953.211884143515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45953.211884143515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45953.211884143515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45953.211884143515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45953.211884143515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45953.211884143515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45953.211884143515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45953.211884143515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45953.211884143515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45953.211884143515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45953.211884143515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45953.211884143515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45953.211884143515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45953.211884143515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45953.211884143515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45953.211884143515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45953.211884143515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45953.211884143515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45953.211884143515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45953.211884143515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45953.211884143515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45953.211884143515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45953.211884143515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45953.211884143515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45953.211884143515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45953.211884143515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45953.211884143515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45953.211884143515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45953.211884143515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45953.211884143515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45953.211884143515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45953.211884143515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45953.211884143515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45953.211884143515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45953.211884143515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45953.211884143515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45953.211884143515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45953.211884143515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45953.211884143515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45953.211884143515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45953.211884143515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45953.211884143515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45953.211884143515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45953.211884143515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45953.211884143515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45953.211884143515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45953.211884143515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45953.211884143515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45953.211884143515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45953.211884143515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45953.211884143515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45953.211884143515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45953.211884143515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45953.211884143515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45953.211884143515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45953.211884143515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45953.211884143515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45953.211884143515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45953.211884143515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45953.211884143515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45953.211884143515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45953.211884143515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45953.211884143515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45953.211884143515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45953.211884143515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45953.211884143515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45953.211884143515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45953.211884143515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45953.211884143515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45953.211884143515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45953.211884143515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45953.211884143515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45953.211884143515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45953.211884143515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45953.211884143515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45953.211884143515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45953.211884143515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45953.211884143515</v>
      </c>
      <c r="H502" s="162"/>
      <c r="I502" s="161" t="str">
        <f>IFERROR(VLOOKUP(D502,DB!A:F,6,0),"")</f>
        <v/>
      </c>
      <c r="J502" s="161" t="str">
        <f>IFERROR(VLOOKUP(D502,DB!A:G,7,0),"")</f>
        <v/>
      </c>
      <c r="K502" s="161"/>
      <c r="L502" s="161" t="str">
        <f>IFERROR(VLOOKUP(D502,DB!A:I,9,0),"")</f>
        <v/>
      </c>
    </row>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12" ht="15"/>
    <row r="613" ht="15"/>
    <row r="615" ht="15"/>
    <row r="616" ht="15"/>
    <row r="617" ht="15"/>
    <row r="618" ht="15"/>
    <row r="620" ht="15"/>
    <row r="621" ht="15"/>
    <row r="628" ht="15"/>
    <row r="629" ht="15"/>
    <row r="630" ht="15"/>
    <row r="631" ht="15"/>
    <row r="632" ht="15"/>
    <row r="633" ht="15"/>
    <row r="636" ht="15"/>
    <row r="637" ht="15"/>
    <row r="638" ht="15"/>
    <row r="639" ht="15"/>
    <row r="640" ht="15"/>
    <row r="641" ht="15"/>
    <row r="642" ht="15"/>
    <row r="643" ht="15"/>
    <row r="644" ht="15"/>
    <row r="645" ht="15"/>
    <row r="646" ht="15"/>
    <row r="647"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41" ht="15"/>
    <row r="742" ht="15"/>
    <row r="743" ht="15"/>
    <row r="744" ht="15"/>
    <row r="745" ht="15"/>
    <row r="746" ht="15"/>
    <row r="747" ht="15"/>
    <row r="748" ht="15"/>
    <row r="749" ht="15"/>
    <row r="750"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1040" ht="15"/>
    <row r="1041" ht="15"/>
    <row r="1042" ht="15"/>
    <row r="1043" ht="15"/>
    <row r="1044" ht="15"/>
    <row r="1045"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5" ht="15"/>
    <row r="1116" ht="15"/>
    <row r="1118" ht="15"/>
    <row r="1119" ht="15"/>
    <row r="1120" ht="15"/>
    <row r="1121" ht="15"/>
    <row r="1122" ht="15"/>
    <row r="1123" ht="15"/>
    <row r="1124"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7" ht="15"/>
    <row r="1198" ht="15"/>
    <row r="1199" ht="15"/>
    <row r="1200" ht="15"/>
    <row r="1201" ht="15"/>
    <row r="1202" ht="15"/>
    <row r="1203" ht="15"/>
    <row r="1204" ht="15"/>
    <row r="1205" ht="15"/>
    <row r="1206" ht="15"/>
    <row r="1207" ht="15"/>
    <row r="1208" ht="15"/>
    <row r="1209" ht="15"/>
    <row r="1210" ht="15"/>
    <row r="1212" ht="15"/>
    <row r="1213" ht="15"/>
    <row r="1214" ht="15"/>
    <row r="1215" ht="15"/>
    <row r="1216" ht="15"/>
    <row r="1217" ht="15"/>
    <row r="1218" ht="15"/>
    <row r="1219" ht="15"/>
    <row r="1220" ht="15"/>
    <row r="1221" ht="15"/>
    <row r="1222" ht="15"/>
    <row r="1223"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6" ht="15"/>
    <row r="1247" ht="15"/>
    <row r="1248" ht="15"/>
    <row r="1249" ht="15"/>
    <row r="1250" ht="15"/>
    <row r="1251" ht="15"/>
    <row r="1252" ht="15"/>
    <row r="1253" ht="15"/>
    <row r="1254" ht="15"/>
    <row r="1255" ht="15"/>
    <row r="1263" ht="15"/>
    <row r="1264" ht="15"/>
    <row r="1267" ht="15"/>
    <row r="1268" ht="15"/>
    <row r="1269" ht="15"/>
    <row r="1270" ht="15"/>
    <row r="1271" ht="15"/>
    <row r="1272" ht="15"/>
    <row r="1273" ht="15"/>
    <row r="1274" ht="15"/>
    <row r="1277" ht="15"/>
    <row r="1278" ht="15"/>
    <row r="1279" ht="15"/>
    <row r="1280" ht="15"/>
    <row r="1281" ht="15"/>
    <row r="1282" ht="15"/>
    <row r="1283" ht="15"/>
    <row r="1284" ht="15"/>
    <row r="1285" ht="15"/>
    <row r="1286" ht="15"/>
    <row r="1287" ht="15"/>
    <row r="1288" ht="15"/>
    <row r="1290" ht="15"/>
    <row r="1291" ht="15"/>
    <row r="1292" ht="15"/>
    <row r="1295" ht="15"/>
    <row r="1297" ht="15"/>
    <row r="1299" ht="15"/>
    <row r="1302" ht="15"/>
    <row r="1303" ht="15"/>
    <row r="1304" ht="15"/>
    <row r="1306" ht="15"/>
    <row r="1308" ht="15"/>
    <row r="1309" ht="15"/>
    <row r="1310" ht="15"/>
    <row r="1311" ht="15"/>
    <row r="1312" ht="15"/>
    <row r="1314" ht="15"/>
    <row r="1315" ht="15"/>
    <row r="1316" ht="15"/>
    <row r="1317" ht="15"/>
    <row r="1319" ht="15"/>
    <row r="1321" ht="15"/>
    <row r="1322" ht="15"/>
    <row r="1324" ht="15"/>
    <row r="1325" ht="15"/>
  </sheetData>
  <dataValidations count="2">
    <dataValidation allowBlank="1" showInputMessage="1" showErrorMessage="1" sqref="E1" xr:uid="{920C6338-E771-4DAE-8C89-92A9093EA4DE}"/>
    <dataValidation type="list" allowBlank="1" showInputMessage="1" showErrorMessage="1" sqref="E2:E5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7"/>
  <sheetViews>
    <sheetView workbookViewId="0">
      <selection activeCell="E9" sqref="E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1</v>
      </c>
      <c r="D2" s="105" t="s">
        <v>37417</v>
      </c>
      <c r="E2" s="108" t="s">
        <v>38998</v>
      </c>
      <c r="F2" s="109">
        <v>45953.122731481482</v>
      </c>
      <c r="G2" s="78">
        <f ca="1">IFERROR(NOW()-F2,"-")</f>
        <v>8.9152662032574881E-2</v>
      </c>
      <c r="H2" s="109">
        <v>45953.122696759259</v>
      </c>
      <c r="I2" s="105" t="str">
        <f>IFERROR(VLOOKUP(D2,DB!A:F,6,0),"")</f>
        <v>Generator-SG</v>
      </c>
      <c r="J2" s="104" t="str">
        <f>IFERROR(VLOOKUP(D2,DB!A:G,7,0),"")</f>
        <v>Vandalized</v>
      </c>
      <c r="K2" s="110" t="s">
        <v>39103</v>
      </c>
      <c r="L2" s="111" t="str">
        <f>IFERROR(VLOOKUP(D2,DB!A:I,9,0),"")</f>
        <v>Latis</v>
      </c>
    </row>
    <row r="3" spans="1:16383" ht="31.5" customHeight="1">
      <c r="A3" s="106"/>
      <c r="B3" s="105" t="str">
        <f>IFERROR(VLOOKUP(D3,DB!A:K,11,0),"")</f>
        <v/>
      </c>
      <c r="C3" s="107"/>
      <c r="D3" s="105"/>
      <c r="E3" s="108"/>
      <c r="F3" s="109"/>
      <c r="G3" s="78">
        <f ca="1">IFERROR(NOW()-F3,"-")</f>
        <v>45953.211884143515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45953.211884143515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45953.211884143515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45953.211884143515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45953.211884143515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45953.211884143515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45953.211884143515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45953.211884143515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45953.211884143515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45953.211884143515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45953.211884143515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45953.211884143515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45953.211884143515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45953.211884143515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45953.211884143515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45953.211884143515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45953.211884143515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45953.211884143515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45953.211884143515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45953.211884143515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45953.211884143515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45953.211884143515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45953.211884143515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45953.211884143515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45953.211884143515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45953.211884143515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45953.211884143515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45953.211884143515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45953.211884143515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45953.211884143515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45953.211884143515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45953.211884143515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45953.211884143515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45953.211884143515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45953.211884143515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45953.211884143515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45953.211884143515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45953.211884143515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45953.211884143515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45953.211884143515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45953.211884143515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45953.211884143515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45953.211884143515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45953.211884143515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45953.211884143515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45953.211884143515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45953.211884143515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45953.211884143515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45953.211884143515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45953.211884143515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45953.211884143515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45953.211884143515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45953.211884143515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45953.211884143515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45953.211884143515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45953.211884143515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45953.211884143515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45953.211884143515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45953.211884143515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45953.211884143515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45953.211884143515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45953.211884143515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45953.211884143515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45953.211884143515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45953.211884143515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45953.211884143515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45953.211884143515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45953.211884143515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45953.211884143515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45953.211884143515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45953.211884143515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45953.211884143515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45953.211884143515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45953.211884143515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45953.211884143515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45953.211884143515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45953.211884143515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45953.211884143515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45953.211884143515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45953.211884143515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45953.211884143515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45953.211884143515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45953.211884143515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45953.211884143515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45953.211884143515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45953.211884143515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45953.211884143515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45953.211884143515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45953.211884143515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45953.211884143515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45953.211884143515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45953.211884143515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45953.211884143515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45953.211884143515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45953.211884143515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45953.211884143515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45953.211884143515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45953.211884143515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45953.211884143515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45953.211884143515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45953.211884143515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45953.211884143515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45953.211884143515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45953.211884143515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45953.211884143515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45953.211884143515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45953.211884143515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45953.211884143515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45953.211884143515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45953.211884143515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45953.211884143515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45953.211884143515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45953.211884143515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45953.211884143515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45953.211884143515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45953.211884143515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45953.211884143515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45953.211884143515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45953.211884143515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45953.211884143515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45953.211884143515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45953.211884143515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45953.211884143515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45953.211884143515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45953.211884143515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45953.211884143515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45953.211884143515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45953.211884143515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45953.211884143515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45953.211884143515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45953.211884143515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45953.211884143515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45953.211884143515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45953.211884143515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45953.211884143515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45953.211884143515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45953.211884143515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45953.211884143515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45953.211884143515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45953.211884143515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45953.211884143515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45953.211884143515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45953.211884143515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45953.211884143515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45953.211884143515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45953.211884143515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45953.211884143515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45953.211884143515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45953.211884143515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45953.211884143515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45953.211884143515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45953.211884143515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45953.211884143515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45953.211884143515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45953.211884143515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45953.211884143515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45953.211884143515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45953.211884143515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45953.211884143515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45953.211884143515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45953.211884143515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45953.211884143515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45953.211884143515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45953.211884143515</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45953.211884143515</v>
      </c>
      <c r="H167" s="109"/>
      <c r="I167" s="105" t="str">
        <f>IFERROR(VLOOKUP(D167,DB!A:F,6,0),"")</f>
        <v/>
      </c>
      <c r="J167" s="104" t="str">
        <f>IFERROR(VLOOKUP(D167,DB!A:G,7,0),"")</f>
        <v/>
      </c>
      <c r="K167" s="110"/>
      <c r="L167" s="111" t="str">
        <f>IFERROR(VLOOKUP(D167,DB!A:I,9,0),"")</f>
        <v/>
      </c>
    </row>
  </sheetData>
  <dataValidations count="2">
    <dataValidation allowBlank="1" showInputMessage="1" showErrorMessage="1" sqref="E1" xr:uid="{380493DB-286A-4683-AF55-C78F04945A49}"/>
    <dataValidation type="list" allowBlank="1" showInputMessage="1" showErrorMessage="1" sqref="E2:E16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2025-10-23T02:05:22Z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