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35" documentId="13_ncr:1_{F6CB121F-512D-4AA6-A0C1-0FB36C537598}" xr6:coauthVersionLast="47" xr6:coauthVersionMax="47" xr10:uidLastSave="{8D07F1D6-2CFF-4071-8ADB-109136AE68DC}"/>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J16" i="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<sst xmlns="http://schemas.openxmlformats.org/spreadsheetml/2006/main" count="178593" uniqueCount="39081">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</sst>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277.18459745370637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0.24392592592630535</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45940.133023148148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45940.133023148148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45940.133023148148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45940.133023148148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45940.133023148148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45940.133023148148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45940.133023148148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45940.133023148148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45940.133023148148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45940.133023148148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45940.133023148148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45940.133023148148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45940.133023148148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45940.133023148148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45940.133023148148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45940.133023148148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45940.133023148148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45940.133023148148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45940.133023148148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45940.133023148148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45940.133023148148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45940.133023148148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45940.133023148148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45940.133023148148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45940.133023148148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45940.133023148148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45940.133023148148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45940.133023148148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45940.133023148148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45940.133023148148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45940.133023148148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45940.133023148148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45940.133023148148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45940.133023148148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45940.133023148148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45940.133023148148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45940.133023148148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45940.133023148148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45940.133023148148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45940.133023148148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45940.133023148148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45940.133023148148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45940.133023148148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45940.133023148148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45940.133023148148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45940.133023148148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45940.133023148148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45940.133023148148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45940.133023148148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45940.133023148148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45940.133023148148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45940.133023148148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45940.133023148148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45940.133023148148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45940.133023148148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45940.133023148148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45940.133023148148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45940.133023148148</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33E4943E-C6C8-45E6-A334-EB16A2F298E0}"/>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133.40594004630111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115.13318541667104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0.41985208333790069</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8.6403009263449349E-2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45940.133023379633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45940.133023379633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45940.133023379633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45940.133023379633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45940.133023379633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45940.133023379633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45940.133023379633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45940.133023379633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45940.133023379633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45940.133023379633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45940.133023379633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45940.133023379633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45940.133023379633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45940.133023379633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45940.133023379633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45940.133023379633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45940.133023379633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45940.133023379633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45940.133023379633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45940.133023379633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45940.133023379633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45940.133023379633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45940.133023379633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45940.133023379633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45940.133023379633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45940.133023379633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45940.133023379633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45940.133023379633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45940.133023379633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45940.133023379633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45940.133023379633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45940.133023379633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45940.133023379633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45940.133023379633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45940.133023379633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45940.133023379633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45940.133023379633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45940.133023379633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45940.133023379633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45940.133023379633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45940.133023379633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45940.133023379633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45940.133023379633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45940.133023379633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45940.133023379633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45940.133023379633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45940.133023379633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45940.133023379633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45940.133023379633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45940.133023379633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45940.133023379633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45940.133023379633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45940.133023379633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45940.133023379633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45940.133023379633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45940.133023379633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45940.133023379633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45940.133023379633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45940.133023379633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45940.133023379633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45940.133023379633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45940.133023379633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45940.133023379633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45940.133023379633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45940.133023379633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45940.133023379633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45940.133023379633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45940.133023379633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45940.133023379633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45940.133023379633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45940.133023379633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45940.133023379633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45940.133023379633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45940.133023379633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45940.133023379633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45940.133023379633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45940.133023379633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45940.133023379633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45940.133023379633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45940.133023379633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45940.133023379633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45940.133023379633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45940.133023379633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45940.133023379633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45940.133023379633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45940.133023379633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45940.133023379633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45940.133023379633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45940.133023379633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45940.133023379633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45940.133023379633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45940.133023379633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45940.133023379633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45940.133023379633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45940.133023379633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45940.133023379633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45940.133023379633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45940.133023379633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45940.133023379633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45940.133023379633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45940.133023379633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45940.133023379633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45940.133023379633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45940.133023379633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45940.133023379633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45940.133023379633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45940.133023379633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45940.133023379633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45940.133023379633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45940.133023379633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45940.133023379633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45940.133023379633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45940.133023379633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45940.133023379633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45940.133023379633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45940.133023379633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45940.133023379633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45940.133023379633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45940.133023379633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45940.133023379633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45940.133023379633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45940.133023379633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45940.133023379633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45940.133023379633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45940.133023379633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45940.133023379633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45940.133023379633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45940.133023379633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45940.133023379633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45940.133023379633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45940.133023379633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45940.133023379633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45940.133023379633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45940.133023379633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45940.133023379633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45940.133023379633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45940.133023379633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45940.133023379633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45940.133023379633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45940.133023379633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45940.133023379633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45940.133023379633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45940.133023379633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45940.133023379633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45940.133023379633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45940.133023379633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45940.133023379633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45940.133023379633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45940.133023379633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45940.133023379633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45940.133023379633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45940.133023379633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45940.133023379633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45940.133023379633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45940.133023379633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45940.133023379633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45940.133023379633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45940.133023379633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45940.133023379633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45940.133023379633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45940.133023379633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45940.133023379633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45940.133023379633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45940.133023379633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45940.133023379633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45940.133023379633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45940.133023379633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45940.133023379633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45940.133023379633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45940.133023379633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45940.133023379633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45940.133023379633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45940.133023379633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45940.133023379633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45940.133023379633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45940.133023379633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45940.133023379633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45940.133023379633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45940.133023379633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45940.133023379633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45940.133023379633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45940.133023379633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45940.133023379633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45940.133023379633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45940.133023379633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45940.133023379633</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45940.133023379633</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45940.133023379633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45940.133023379633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45940.133023379633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45940.133023379633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45940.133023379633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45940.133023379633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45940.133023379633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45940.133023379633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45940.133023379633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45940.133023379633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45940.133023379633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45940.133023379633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45940.133023379633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45940.133023379633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45940.133023379633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45940.133023379633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45940.133023379633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45940.133023379633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45940.133023379633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45940.133023379633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45940.133023379633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45940.133023379633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45940.133023379633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45940.133023379633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45940.133023379633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45940.133023379633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45940.133023379633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45940.133023379633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45940.133023379633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45940.133023379633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45940.133023379633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45940.133023379633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45940.133023379633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45940.133023379633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45940.133023379633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45940.133023379633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45940.133023379633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45940.133023379633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45940.133023379633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45940.133023379633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45940.133023379633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45940.133023379633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45940.133023379633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45940.133023379633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45940.133023379633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45940.133023379633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45940.133023379633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45940.133023379633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45940.133023379633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45940.133023379633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45940.133023379633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45940.133023379633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45940.133023379633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45940.133023379633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45940.133023379633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45940.133023379633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45940.133023379633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45940.133023379633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45940.133023379633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45940.133023379633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45940.133023379633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45940.133023379633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45940.133023379633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45940.133023379633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45940.133023379633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45940.133023379633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45940.133023379633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45940.133023379633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45940.133023379633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45940.133023379633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45940.133023379633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45940.133023379633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45940.133023379633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45940.133023379633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45940.133023379633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45940.133023379633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45940.133023379633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45940.133023379633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45940.133023379633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45940.133023379633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45940.133023379633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45940.133023379633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45940.133023379633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45940.133023379633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45940.133023379633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45940.133023379633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45940.133023379633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45940.133023379633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45940.133023379633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45940.133023379633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45940.133023379633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45940.133023379633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45940.133023379633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45940.133023379633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45940.133023379633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45940.133023379633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45940.133023379633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45940.133023379633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45940.133023379633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45940.133023379633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45940.133023379633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45940.133023379633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45940.133023379633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45940.133023379633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45940.133023379633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45940.133023379633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45940.133023379633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45940.133023379633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45940.133023379633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45940.133023379633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45940.133023379633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45940.133023379633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45940.133023379633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45940.133023379633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45940.133023379633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45940.133023379633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45940.133023379633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45940.133023379633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45940.133023379633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45940.133023379633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45940.133023379633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45940.133023379633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45940.133023379633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45940.133023379633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45940.133023379633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45940.133023379633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45940.133023379633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45940.133023379633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45940.133023379633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45940.133023379633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45940.133023379633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45940.133023379633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45940.133023379633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45940.133023379633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45940.133023379633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45940.133023379633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45940.133023379633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45940.133023379633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45940.133023379633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45940.133023379633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45940.133023379633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45940.133023379633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45940.133023379633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45940.133023379633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45940.133023379633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45940.133023379633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45940.133023379633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45940.133023379633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45940.133023379633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45940.133023379633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45940.133023379633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45940.133023379633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45940.133023379633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45940.133023379633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45940.133023379633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45940.133023379633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45940.133023379633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45940.133023379633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45940.133023379633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45940.133023379633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45940.133023379633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45940.133023379633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45940.133023379633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45940.133023379633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45940.133023379633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45940.133023379633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45940.133023379633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45940.133023379633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45940.133023379633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45940.133023379633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45940.133023379633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45940.133023379633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45940.133023379633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45940.133023379633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45940.133023379633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45940.133023379633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45940.133023379633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45940.133023379633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45940.133023379633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45940.133023379633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45940.133023379633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45940.133023379633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45940.133023379633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45940.133023379633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45940.133023379633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45940.133023379633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45940.133023379633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45940.133023379633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45940.133023379633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45940.133023379633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45940.133023379633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45940.133023379633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45940.133023379633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45940.133023379633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45940.133023379633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45940.133023379633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45940.133023379633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45940.133023379633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45940.133023379633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45940.133023379633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45940.133023379633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45940.133023379633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45940.133023379633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45940.133023379633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45940.133023379633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45940.133023379633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45940.133023379633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45940.133023379633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45940.133023379633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45940.133023379633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45940.133023379633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45940.133023379633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45940.133023379633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45940.133023379633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45940.133023379633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45940.133023379633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45940.133023379633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45940.133023379633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45940.133023379633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45940.133023379633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45940.133023379633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45940.133023379633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45940.133023379633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45940.133023379633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45940.133023379633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45940.133023379633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45940.133023379633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45940.133023379633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45940.133023379633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45940.133023379633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45940.133023379633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45940.133023379633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45940.133023379633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45940.133023379633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45940.133023379633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45940.133023379633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45940.133023379633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45940.133023379633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45940.133023379633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45940.133023379633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45940.133023379633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45940.133023379633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45940.133023379633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45940.133023379633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45940.133023379633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45940.133023379633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45940.133023379633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45940.133023379633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45940.133023379633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45940.133023379633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45940.133023379633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45940.133023379633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45940.133023379633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45940.133023379633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45940.133023379633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45940.133023379633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45940.133023379633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45940.133023379633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45940.133023379633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45940.133023379633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45940.133023379633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45940.133023379633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45940.133023379633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45940.133023379633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45940.133023379633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45940.133023379633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45940.133023379633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45940.133023379633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45940.133023379633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45940.133023379633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45940.133023379633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45940.133023379633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45940.133023379633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45940.133023379633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45940.133023379633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45940.133023379633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45940.133023379633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45940.133023379633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45940.133023379633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45940.133023379633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45940.133023379633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45940.133023379633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45940.133023379633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45940.133023379633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45940.133023379633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45940.133023379633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45940.133023379633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45940.133023379633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45940.133023379633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45940.133023379633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45940.133023379633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45940.133023379633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45940.133023379633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45940.133023379633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45940.133023379633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45940.133023379633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45940.133023379633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45940.133023379633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45940.133023379633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45940.133023379633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45940.133023379633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45940.133023379633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45940.133023379633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45940.133023379633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45940.133023379633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45940.133023379633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45940.133023379633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45940.133023379633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45940.133023379633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45940.133023379633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45940.133023379633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45940.133023379633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45940.133023379633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45940.133023379633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45940.133023379633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45940.133023379633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45940.133023379633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45940.133023379633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45940.133023379633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45940.133023379633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45940.133023379633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45940.133023379633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45940.133023379633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45940.133023379633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45940.133023379633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45940.133023379633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45940.133023379633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45940.133023379633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45940.133023379633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45940.133023379633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45940.133023379633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45940.133023379633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45940.133023379633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45940.133023379633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45940.133023379633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45940.133023379633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45940.133023379633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45940.133023379633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45940.133023379633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45940.133023379633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45940.133023379633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45940.133023379633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45940.133023379633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45940.133023379633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45940.133023379633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45940.133023379633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45940.133023379633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45940.133023379633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45940.133023379633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45940.133023379633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45940.133023379633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45940.133023379633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45940.133023379633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45940.133023379633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45940.133023379633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45940.133023379633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45940.133023379633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45940.133023379633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45940.133023379633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45940.133023379633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45940.133023379633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45940.133023379633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45940.133023379633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45940.133023379633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45940.133023379633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45940.133023379633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45940.133023379633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45940.133023379633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45940.133023379633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45940.133023379633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45940.133023379633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45940.133023379633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45940.133023379633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45940.133023379633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45940.133023379633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45940.133023379633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45940.133023379633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45940.133023379633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45940.133023379633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45940.133023379633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45940.133023379633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45940.133023379633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45940.133023379633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45940.133023379633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45940.133023379633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45940.133023379633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45940.133023379633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45940.133023379633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45940.133023379633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45940.133023379633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45940.133023379633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45940.133023379633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45940.133023379633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45940.133023379633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45940.133023379633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45940.133023379633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45940.133023379633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45940.133023379633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45940.133023379633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45940.133023379633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45940.133023379633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45940.133023379633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45940.133023379633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45940.133023379633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45940.133023379633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45940.133023379633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45940.133023379633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45940.133023379633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45940.133023379633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45940.133023379633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45940.133023379633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45940.133023379633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45940.133023379633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45940.133023379633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45940.133023379633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45940.133023379633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45940.133023379633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45940.133023379633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45940.133023379633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45940.133023379633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45940.133023379633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45940.133023379633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45940.133023379633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45940.133023379633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45940.133023379633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45940.133023379633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45940.133023379633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45940.133023379633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45940.133023379633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45940.133023379633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45940.133023379633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45940.133023379633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45940.133023379633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45940.133023379633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45940.133023379633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45940.133023379633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45940.133023379633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45940.133023379633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45940.133023379633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45940.133023379633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45940.133023379633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45940.133023379633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45940.133023379633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45940.133023379633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45940.133023379633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45940.133023379633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45940.133023379633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45940.133023379633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45940.133023379633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45940.133023379633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45940.133023379633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45940.133023379633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45940.133023379633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45940.133023379633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45940.133023379633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45940.133023379633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45940.133023379633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45940.133023379633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45940.133023379633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45940.133023379633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45940.133023379633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45940.133023379633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45940.133023379633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45940.133023379633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45940.133023379633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45940.133023379633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45940.133023379633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45940.133023379633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45940.133023379633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45940.133023379633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45940.133023379633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45940.133023379633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45940.133023379633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45940.133023379633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45940.133023379633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45940.133023379633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45940.133023379633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45940.133023379633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45940.133023379633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45940.133023379633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45940.133023379633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45940.133023379633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45940.133023379633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45940.133023379633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45940.133023379633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45940.133023379633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45940.133023379633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45940.133023379633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45940.133023379633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45940.133023379633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45940.133023379633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45940.133023379633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45940.133023379633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45940.133023379633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45940.133023379633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45940.133023379633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45940.133023379633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45940.133023379633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45940.133023379633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45940.133023379633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45940.133023379633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45940.133023379633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45940.133023379633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45940.133023379633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45940.133023379633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45940.133023379633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45940.133023379633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45940.133023379633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45940.133023379633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45940.133023379633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45940.133023379633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45940.133023379633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45940.133023379633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45940.133023379633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45940.133023379633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45940.133023379633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45940.133023379633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45940.133023379633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45940.133023379633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45940.133023379633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45940.133023379633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45940.133023379633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45940.133023379633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45940.133023379633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45940.133023379633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45940.133023379633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45940.133023379633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45940.133023379633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45940.133023379633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45940.133023379633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45940.133023379633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45940.133023379633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45940.133023379633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45940.133023379633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45940.133023379633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45940.133023379633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45940.133023379633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45940.133023379633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45940.133023379633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45940.133023379633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45940.133023379633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45940.133023379633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45940.133023379633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45940.133023379633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45940.133023379633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45940.133023379633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45940.133023379633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45940.133023379633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45940.133023379633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45940.133023379633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45940.133023379633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45940.133023379633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45940.133023379633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45940.133023379633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45940.133023379633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45940.133023379633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45940.133023379633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45940.133023379633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45940.133023379633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45940.133023379633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45940.133023379633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45940.133023379633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45940.133023379633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45940.133023379633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45940.133023379633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45940.133023379633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45940.133023379633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45940.133023379633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45940.133023379633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45940.133023379633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45940.133023379633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45940.133023379633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45940.133023379633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45940.133023379633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45940.133023379633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45940.133023379633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45940.133023379633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45940.133023379633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45940.133023379633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45940.133023379633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45940.133023379633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45940.133023379633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45940.133023379633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45940.133023379633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45940.133023379633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45940.133023379633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45940.133023379633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45940.133023379633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45940.133023379633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45940.133023379633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45940.133023379633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45940.133023379633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45940.133023379633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45940.133023379633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45940.133023379633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45940.133023379633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45940.133023379633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45940.133023379633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45940.133023379633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45940.133023379633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45940.133023379633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45940.133023379633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45940.133023379633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45940.133023379633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45940.133023379633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45940.133023379633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45940.133023379633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45940.133023379633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45940.133023379633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45940.133023379633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45940.133023379633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45940.133023379633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45940.133023379633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45940.133023379633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45940.133023379633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45940.133023379633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45940.133023379633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45940.133023379633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45940.133023379633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45940.133023379633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45940.133023379633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45940.133023379633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45940.133023379633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45940.133023379633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45940.133023379633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45940.133023379633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45940.133023379633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45940.133023379633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45940.133023379633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45940.133023379633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45940.133023379633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45940.133023379633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45940.133023379633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45940.133023379633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45940.133023379633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45940.133023379633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45940.133023379633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45940.133023379633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45940.133023379633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45940.133023379633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45940.133023379633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45940.133023379633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45940.133023379633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45940.133023379633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45940.133023379633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45940.133023379633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45940.133023379633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45940.133023379633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45940.133023379633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45940.133023379633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45940.133023379633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45940.133023379633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45940.133023379633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45940.133023379633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45940.133023379633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45940.133023379633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45940.133023379633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45940.133023379633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45940.133023379633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45940.133023379633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45940.133023379633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45940.133023379633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45940.133023379633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45940.133023379633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45940.133023379633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45940.133023379633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45940.133023379633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45940.133023379633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45940.133023379633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45940.133023379633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45940.133023379633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45940.133023379633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45940.133023379633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45940.133023379633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45940.133023379633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45940.133023379633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45940.133023379633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45940.133023379633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45940.133023379633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45940.133023379633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45940.133023379633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45940.133023379633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45940.133023379633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45940.133023379633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45940.133023379633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45940.133023379633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45940.133023379633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45940.133023379633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45940.133023379633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45940.133023379633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45940.133023379633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45940.133023379633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45940.133023379633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45940.133023379633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45940.133023379633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45940.133023379633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45940.133023379633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45940.133023379633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45940.133023379633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45940.133023379633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45940.133023379633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45940.133023379633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45940.133023379633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45940.133023379633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45940.133023379633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45940.133023379633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45940.133023379633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45940.133023379633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45940.133023379633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45940.133023379633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45940.133023379633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45940.133023379633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45940.133023379633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45940.133023379633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45940.133023379633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45940.133023379633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45940.133023379633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45940.133023379633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45940.133023379633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45940.133023379633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45940.133023379633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45940.133023379633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45940.133023379633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45940.133023379633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45940.133023379633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45940.133023379633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45940.133023379633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45940.133023379633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45940.133023379633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45940.133023379633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45940.133023379633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45940.133023379633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45940.133023379633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45940.133023379633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45940.133023379633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45940.133023379633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45940.133023379633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45940.133023379633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45940.133023379633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45940.133023379633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45940.133023379633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45940.133023379633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45940.133023379633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45940.133023379633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45940.133023379633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45940.133023379633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45940.133023379633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45940.133023379633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45940.133023379633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45940.133023379633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45940.133023379633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45940.133023379633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45940.133023379633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45940.133023379633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45940.133023379633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45940.133023379633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45940.133023379633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45940.133023379633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45940.133023379633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45940.133023379633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45940.133023379633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45940.133023379633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45940.133023379633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45940.133023379633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45940.133023379633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45940.133023379633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45940.133023379633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45940.133023379633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45940.133023379633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45940.133023379633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45940.133023379633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45940.133023379633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45940.133023379633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45940.133023379633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45940.133023379633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45940.133023379633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45940.133023379633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45940.133023379633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45940.133023379633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45940.133023379633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45940.133023379633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45940.133023379633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45940.133023379633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45940.133023379633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45940.133023379633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45940.133023379633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45940.133023379633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45940.133023379633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45940.133023379633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45940.133023379633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45940.133023379633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45940.133023379633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45940.133023379633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45940.133023379633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45940.133023379633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45940.133023379633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45940.133023379633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45940.133023379633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45940.133023379633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45940.133023379633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45940.133023379633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45940.133023379633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45940.133023379633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45940.133023379633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45940.133023379633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45940.133023379633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45940.133023379633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45940.133023379633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45940.133023379633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45940.133023379633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45940.133023379633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45940.133023379633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45940.133023379633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45940.133023379633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45940.133023379633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45940.133023379633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45940.133023379633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45940.133023379633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45940.133023379633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45940.133023379633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45940.133023379633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45940.133023379633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45940.133023379633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45940.133023379633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45940.133023379633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45940.133023379633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45940.133023379633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45940.133023379633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45940.133023379633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45940.133023379633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45940.133023379633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45940.133023379633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45940.133023379633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45940.133023379633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45940.133023379633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45940.133023379633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45940.133023379633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45940.133023379633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45940.133023379633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45940.133023379633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45940.133023379633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45940.133023379633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45940.133023379633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45940.133023379633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45940.133023379633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45940.133023379633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45940.133023379633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45940.133023379633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45940.133023379633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45940.133023379633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45940.133023379633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45940.133023379633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45940.133023379633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45940.133023379633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45940.133023379633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45940.133023379633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45940.133023379633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45940.133023379633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45940.133023379633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45940.133023379633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45940.133023379633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45940.133023379633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45940.133023379633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45940.133023379633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45940.133023379633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45940.133023379633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45940.133023379633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45940.133023379633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45940.133023379633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45940.133023379633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45940.133023379633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45940.133023379633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45940.133023379633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45940.133023379633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45940.133023379633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45940.133023379633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45940.133023379633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45940.133023379633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45940.133023379633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45940.133023379633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45940.133023379633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45940.133023379633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45940.133023379633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45940.133023379633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45940.133023379633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45940.133023379633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45940.133023379633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45940.133023379633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45940.133023379633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45940.133023379633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45940.133023379633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45940.133023379633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45940.133023379633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45940.133023379633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45940.133023379633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45940.133023379633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45940.133023379633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45940.133023379633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45940.133023379633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45940.133023379633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45940.133023379633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45940.133023379633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45940.133023379633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45940.133023379633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45940.133023379633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45940.133023379633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45940.133023379633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45940.133023379633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45940.133023379633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45940.133023379633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45940.133023379633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45940.133023379633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45940.133023379633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45940.133023379633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45940.133023379633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45940.133023379633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45940.133023379633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45940.133023379633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45940.133023379633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45940.133023379633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45940.133023379633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45940.133023379633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45940.133023379633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45940.133023379633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45940.133023379633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45940.133023379633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45940.133023379633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45940.133023379633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45940.133023379633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45940.133023379633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45940.133023379633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45940.133023379633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45940.133023379633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45940.133023379633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45940.133023379633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45940.133023379633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45940.133023379633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45940.133023379633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45940.133023379633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45940.133023379633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45940.133023379633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45940.133023379633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45940.133023379633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45940.133023379633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45940.133023379633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45940.133023379633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45940.133023379633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45940.133023379633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45940.133023379633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45940.133023379633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45940.133023379633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45940.133023379633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45940.133023379633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45940.133023379633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45940.133023379633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45940.133023379633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45940.133023379633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45940.133023379633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45940.133023379633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45940.133023379633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45940.133023379633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45940.133023379633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45940.133023379633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45940.133023379633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45940.133023379633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45940.133023379633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45940.133023379633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45940.133023379633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45940.133023379633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45940.133023379633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45940.133023379633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45940.133023379633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45940.133023379633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45940.133023379633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45940.133023379633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45940.133023379633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45940.133023379633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45940.133023379633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45940.133023379633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45940.133023379633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45940.133023379633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45940.133023379633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45940.133023379633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45940.133023379633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45940.133023379633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45940.133023379633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45940.133023379633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45940.133023379633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45940.133023379633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45940.133023379633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45940.133023379633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45940.133023379633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45940.133023379633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45940.133023379633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45940.133023379633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45940.133023379633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45940.133023379633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45940.133023379633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45940.133023379633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45940.133023379633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45940.133023379633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45940.133023379633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45940.133023379633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45940.133023379633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45940.133023379633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45940.133023379633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45940.133023379633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45940.133023379633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45940.133023379633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45940.133023379633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45940.133023379633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45940.133023379633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45940.133023379633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45940.133023379633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45940.133023379633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45940.133023379633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45940.133023379633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45940.133023379633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45940.133023379633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45940.133023379633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45940.133023379633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45940.133023379633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45940.133023379633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45940.133023379633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45940.133023379633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45940.133023379633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45940.133023379633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45940.133023379633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45940.133023379633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45940.133023379633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45940.133023379633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45940.133023379633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45940.133023379633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45940.133023379633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45940.133023379633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45940.133023379633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45940.133023379633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45940.133023379633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45940.133023379633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45940.133023379633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45940.133023379633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45940.133023379633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45940.133023379633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45940.133023379633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45940.133023379633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45940.133023379633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45940.133023379633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45940.133023379633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45940.133023379633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45940.133023379633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45940.133023379633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45940.133023379633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45940.133023379633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45940.133023379633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45940.133023379633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45940.133023379633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45940.133023379633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45940.133023379633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45940.133023379633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45940.133023379633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45940.133023379633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45940.133023379633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45940.133023379633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45940.133023379633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45940.133023379633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45940.133023379633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45940.133023379633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45940.133023379633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45940.133023379633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45940.133023379633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45940.133023379633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45940.133023379633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45940.133023379633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45940.133023379633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45940.133023379633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45940.133023379633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45940.133023379633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45940.133023379633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45940.133023379633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45940.133023379633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45940.133023379633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45940.133023379633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45940.133023379633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45940.133023379633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45940.133023379633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45940.133023379633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45940.133023379633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45940.133023379633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45940.133023379633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45940.133023379633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45940.133023379633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45940.133023379633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45940.133023379633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45940.133023379633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45940.133023379633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45940.133023379633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45940.133023379633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45940.133023379633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45940.133023379633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45940.133023379633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45940.133023379633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45940.133023379633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45940.133023379633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45940.133023379633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45940.133023379633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45940.133023379633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45940.133023379633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45940.133023379633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45940.133023379633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45940.133023379633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45940.133023379633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45940.133023379633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45940.133023379633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45940.133023379633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45940.133023379633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45940.133023379633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45940.133023379633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45940.133023379633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45940.133023379633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45940.133023379633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45940.133023379633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45940.133023379633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45940.133023379633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45940.133023379633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45940.133023379633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45940.133023379633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45940.133023379633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45940.133023379633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45940.133023379633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45940.133023379633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45940.133023379633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45940.133023379633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45940.133023379633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45940.133023379633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45940.133023379633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45940.133023379633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45940.133023379633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45940.133023379633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45940.133023379633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45940.133023379633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45940.133023379633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45940.133023379633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45940.133023379633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45940.133023379633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45940.133023379633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45940.133023379633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45940.133023379633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45940.133023379633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45940.133023379633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45940.133023379633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45940.133023379633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45940.133023379633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45940.133023379633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45940.133023379633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45940.133023379633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45940.133023379633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45940.133023379633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45940.133023379633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45940.133023379633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45940.133023379633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45940.133023379633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45940.133023379633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45940.133023379633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45940.133023379633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45940.133023379633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45940.133023379633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45940.133023379633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45940.133023379633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45940.133023379633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45940.133023379633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45940.133023379633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45940.133023379633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45940.133023379633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45940.133023379633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45940.133023379633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45940.133023379633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45940.133023379633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45940.133023379633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45940.133023379633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45940.133023379633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45940.133023379633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45940.133023379633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45940.133023379633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45940.133023379633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45940.133023379633</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236.65230555555172</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0.57577800926083</v>
      </c>
      <c r="H3" s="131">
        <v>45939.542118055557</v>
      </c>
      <c r="I3" s="127" t="str">
        <f>IFERROR(VLOOKUP(D3,DB!A:F,6,0),"")</f>
        <v>Generator-SG</v>
      </c>
      <c r="J3" s="127" t="str">
        <f>IFERROR(VLOOKUP(D3,DB!A:G,7,0),"")</f>
        <v>Weak</v>
      </c>
      <c r="K3" s="133" t="s">
        <v>39061</v>
      </c>
      <c r="L3" s="129" t="str">
        <f>IFERROR(VLOOKUP(D3,DB!A:I,9,0),"")</f>
        <v>Latis</v>
      </c>
    </row>
    <row r="4" spans="1:16" ht="15" customHeight="1">
      <c r="A4" s="127"/>
      <c r="B4" s="127" t="str">
        <f>IFERROR(VLOOKUP(D4,DB!A:K,11,0),"")</f>
        <v/>
      </c>
      <c r="C4" s="128"/>
      <c r="D4" s="129" t="s">
        <v>39062</v>
      </c>
      <c r="E4" s="104"/>
      <c r="F4" s="131"/>
      <c r="G4" s="132">
        <f ca="1">IFERROR(NOW()-F4,"")</f>
        <v>45940.133023379633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45940.133023379633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45940.133023379633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45940.133023379633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45940.133023379633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45940.133023379633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45940.133023379633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45940.133023379633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45940.133023379633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45940.133023379633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45940.133023379633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45940.133023379633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45940.133023379633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45940.133023379633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45940.133023379633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45940.133023379633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45940.133023379633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45940.133023379633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45940.133023379633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45940.133023379633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45940.133023379633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45940.133023379633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45940.133023379633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45940.133023379633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45940.133023379633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45940.133023379633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45940.133023379633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45940.133023379633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45940.133023379633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45940.133023379633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45940.133023379633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45940.133023379633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45940.133023379633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45940.133023379633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45940.133023379633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45940.133023379633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45940.133023379633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45940.133023379633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45940.133023379633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45940.133023379633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45940.133023379633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45940.133023379633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45940.133023379633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45940.133023379633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45940.133023379633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45940.133023379633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45940.133023379633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45940.133023379633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45940.133023379633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45940.133023379633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45940.133023379633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45940.133023379633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45940.133023379633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45940.133023379633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45940.133023379633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45940.133023379633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45940.133023379633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45940.133023379633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45940.133023379633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45940.133023379633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45940.133023379633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45940.133023379633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45940.133023379633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45940.133023379633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45940.133023379633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45940.133023379633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45940.133023379633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45940.133023379633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45940.133023379633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45940.133023379633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45940.133023379633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45940.133023379633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45940.133023379633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45940.133023379633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45940.133023379633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45940.133023379633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45940.133023379633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45940.133023379633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45940.133023379633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45940.133023379633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45940.133023379633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45940.133023379633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45940.133023379633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45940.133023379633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45940.133023379633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45940.133023379633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45940.133023379633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45940.133023379633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45940.133023379633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45940.133023379633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45940.133023379633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45940.133023379633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45940.133023379633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45940.133023379633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45940.133023379633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45940.133023379633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45940.133023379633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45940.133023379633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45940.133023379633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45940.133023379633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45940.133023379633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45940.133023379633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45940.133023379633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45940.133023379633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45940.133023379633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45940.133023379633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45940.133023379633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45940.133023379633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45940.133023379633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45940.133023379633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45940.133023379633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45940.133023379633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45940.133023379633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45940.133023379633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45940.133023379633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45940.133023379633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45940.133023379633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45940.133023379633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45940.133023379633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45940.133023379633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45940.133023379633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45940.133023379633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45940.133023379633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45940.133023379633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45940.133023379633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45940.133023379633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45940.133023379633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45940.133023379633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45940.133023379633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45940.133023379633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45940.133023379633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45940.133023379633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45940.133023379633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45940.133023379633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45940.133023379633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45940.133023379633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45940.133023379633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45940.133023379633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45940.133023379633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45940.133023379633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45940.133023379633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45940.133023379633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45940.133023379633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45940.133023379633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45940.133023379633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45940.133023379633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45940.133023379633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45940.133023379633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45940.133023379633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45940.133023379633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45940.133023379633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45940.133023379633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45940.133023379633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45940.133023379633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45940.133023379633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45940.133023379633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45940.133023379633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45940.133023379633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45940.133023379633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45940.133023379633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45940.133023379633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45940.133023379633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45940.133023379633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45940.133023379633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45940.133023379633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45940.133023379633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45940.133023379633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45940.133023379633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45940.133023379633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45940.133023379633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45940.133023379633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45940.133023379633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45940.133023379633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45940.133023379633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45940.133023379633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45940.133023379633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45940.133023379633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45940.133023379633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45940.133023379633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45940.133023379633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45940.133023379633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45940.133023379633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45940.133023379633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45940.133023379633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45940.133023379633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45940.133023379633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45940.133023379633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45940.133023379633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45940.133023379633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45940.133023379633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45940.133023379633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45940.133023379633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45940.133023379633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45940.133023379633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45940.133023379633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45940.133023379633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45940.133023379633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45940.133023379633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45940.133023379633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45940.133023379633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45940.133023379633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45940.133023379633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45940.133023379633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45940.133023379633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45940.133023379633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45940.133023379633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45940.133023379633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45940.133023379633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45940.133023379633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45940.133023379633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45940.133023379633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45940.133023379633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45940.133023379633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45940.133023379633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45940.133023379633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45940.133023379633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45940.133023379633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45940.133023379633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45940.133023379633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45940.133023379633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45940.133023379633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45940.133023379633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45940.133023379633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45940.133023379633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45940.133023379633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45940.133023379633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45940.133023379633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45940.133023379633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45940.133023379633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45940.133023379633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45940.133023379633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45940.133023379633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45940.133023379633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45940.133023379633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45940.133023379633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45940.133023379633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45940.133023379633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45940.133023379633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45940.133023379633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45940.133023379633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45940.133023379633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45940.133023379633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45940.133023379633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45940.133023379633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45940.133023379633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45940.133023379633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45940.133023379633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45940.133023379633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45940.133023379633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45940.133023379633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45940.133023379633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45940.133023379633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45940.133023379633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45940.133023379633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45940.133023379633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45940.133023379633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45940.133023379633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45940.133023379633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45940.133023379633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45940.133023379633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45940.133023379633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45940.133023379633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45940.133023379633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45940.133023379633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45940.133023379633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45940.133023379633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45940.133023379633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45940.133023379633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45940.133023379633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45940.133023379633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45940.133023379633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45940.133023379633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45940.133023379633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45940.133023379633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45940.133023379633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45940.133023379633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45940.133023379633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45940.133023379633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45940.133023379633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45940.133023379633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45940.133023379633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45940.133023379633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45940.133023379633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45940.133023379633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45940.133023379633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45940.133023379633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45940.133023379633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45940.133023379633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45940.133023379633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45940.133023379633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45940.133023379633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45940.133023379633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45940.133023379633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45940.133023379633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45940.133023379633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45940.133023379633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45940.133023379633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45940.133023379633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45940.133023379633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45940.133023379633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45940.133023379633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45940.133023379633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45940.133023379633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45940.133023379633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45940.133023379633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45940.133023379633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45940.133023379633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45940.133023379633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45940.133023379633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45940.133023379633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45940.133023379633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45940.133023379633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45940.133023379633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45940.133023379633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45940.133023379633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45940.133023379633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45940.133023379633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45940.133023379633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45940.133023379633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45940.133023379633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45940.133023379633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45940.133023379633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45940.133023379633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45940.133023379633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45940.133023379633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45940.133023379633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45940.133023379633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45940.133023379633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45940.133023379633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45940.133023379633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45940.133023379633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45940.133023379633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45940.133023379633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45940.133023379633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45940.133023379633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45940.133023379633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45940.133023379633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45940.133023379633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45940.133023379633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45940.133023379633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45940.133023379633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45940.133023379633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45940.133023379633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45940.133023379633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45940.133023379633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45940.133023379633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45940.133023379633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45940.133023379633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45940.133023379633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45940.133023379633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45940.133023379633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45940.133023379633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45940.133023379633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45940.133023379633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45940.133023379633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45940.133023379633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45940.133023379633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45940.133023379633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45940.133023379633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45940.133023379633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45940.133023379633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45940.133023379633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45940.133023379633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45940.133023379633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45940.133023379633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45940.133023379633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45940.133023379633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45940.133023379633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45940.133023379633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45940.133023379633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45940.133023379633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45940.133023379633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45940.133023379633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45940.133023379633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45940.133023379633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45940.133023379633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45940.133023379633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45940.133023379633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45940.133023379633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45940.133023379633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45940.133023379633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45940.133023379633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45940.133023379633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45940.133023379633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45940.133023379633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45940.133023379633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45940.133023379633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45940.133023379633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45940.133023379633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45940.133023379633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45940.133023379633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45940.133023379633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45940.133023379633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45940.133023379633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45940.133023379633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45940.133023379633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45940.133023379633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45940.133023379633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45940.133023379633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45940.133023379633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45940.133023379633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45940.133023379633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45940.133023379633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45940.133023379633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45940.133023379633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45940.133023379633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45940.133023379633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45940.133023379633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45940.133023379633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45940.133023379633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45940.133023379633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45940.133023379633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45940.133023379633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45940.133023379633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45940.133023379633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45940.133023379633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45940.133023379633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45940.133023379633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45940.133023379633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45940.133023379633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45940.133023379633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45940.133023379633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45940.133023379633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45940.133023379633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45940.133023379633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45940.133023379633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45940.133023379633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45940.133023379633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45940.133023379633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45940.133023379633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45940.133023379633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45940.133023379633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45940.133023379633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45940.133023379633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45940.133023379633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45940.133023379633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45940.133023379633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45940.133023379633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45940.133023379633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45940.133023379633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45940.133023379633</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45940.133023379633</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3">
        <f ca="1">IFERROR(NOW()-F2,"")</f>
        <v>48.300962962959602</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39045</v>
      </c>
      <c r="F3" s="38">
        <v>45926.188877314817</v>
      </c>
      <c r="G3" s="163">
        <f t="shared" ref="G3" ca="1" si="0">IFERROR(NOW()-F3,"")</f>
        <v>13.944145833331277</v>
      </c>
      <c r="H3" s="38">
        <v>45926.158159722225</v>
      </c>
      <c r="I3" s="37" t="str">
        <f>IFERROR(VLOOKUP(D3,DB!A:F,6,0),"")</f>
        <v>SCECO</v>
      </c>
      <c r="J3" s="37" t="str">
        <f>IFERROR(VLOOKUP(D3,DB!A:G,7,0),"")</f>
        <v>Good</v>
      </c>
      <c r="K3" s="37" t="s">
        <v>39066</v>
      </c>
      <c r="L3" s="37" t="str">
        <f>IFERROR(VLOOKUP(D3,DB!A:I,9,0),"")</f>
        <v>Latis</v>
      </c>
      <c r="M3" s="125"/>
    </row>
    <row r="4" spans="1:13" ht="15">
      <c r="A4" s="37" t="s">
        <v>39067</v>
      </c>
      <c r="B4" s="37" t="str">
        <f>IFERROR(VLOOKUP(D4,DB!A:K,11,0),"")</f>
        <v>R5</v>
      </c>
      <c r="C4" s="37">
        <v>1</v>
      </c>
      <c r="D4" s="37" t="s">
        <v>35903</v>
      </c>
      <c r="E4" s="37" t="s">
        <v>38964</v>
      </c>
      <c r="F4" s="38">
        <v>45939.885000000002</v>
      </c>
      <c r="G4" s="39">
        <f t="shared" ref="G4:G11" ca="1" si="1">IFERROR(NOW()-F4,"")</f>
        <v>0.24802314814587589</v>
      </c>
      <c r="H4" s="38">
        <v>45939.879293981481</v>
      </c>
      <c r="I4" s="37" t="str">
        <f>IFERROR(VLOOKUP(D4,DB!A:F,6,0),"")</f>
        <v>Generator-SG</v>
      </c>
      <c r="J4" s="37" t="str">
        <f>IFERROR(VLOOKUP(D4,DB!A:G,7,0),"")</f>
        <v>Dead</v>
      </c>
      <c r="K4" s="37" t="s">
        <v>39068</v>
      </c>
      <c r="L4" s="37" t="str">
        <f>IFERROR(VLOOKUP(D4,DB!A:I,9,0),"")</f>
        <v>Latis</v>
      </c>
    </row>
    <row r="5" spans="1:13" ht="15">
      <c r="A5" s="37"/>
      <c r="B5" s="37" t="str">
        <f>IFERROR(VLOOKUP(D5,DB!A:K,11,0),"")</f>
        <v/>
      </c>
      <c r="C5" s="37"/>
      <c r="D5" s="126"/>
      <c r="E5" s="37"/>
      <c r="F5" s="38"/>
      <c r="G5" s="39">
        <f t="shared" ca="1" si="1"/>
        <v>45940.133023148148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45940.133023148148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45940.133023148148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45940.133023148148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45940.133023148148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45940.133023148148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45940.133023148148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45940.133023148148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45940.133023148148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45940.133023148148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45940.133023148148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45940.133023148148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45940.133023148148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45940.133023148148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45940.133023148148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45940.133023148148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45940.133023148148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45940.133023148148</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45940.133023148148</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45940.133023148148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45940.133023148148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45940.133023148148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45940.133023148148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45940.133023148148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45940.133023148148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45940.133023148148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45940.133023148148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45940.133023148148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45940.133023148148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45940.133023148148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45940.133023148148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45940.133023148148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45940.133023148148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45940.133023148148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45940.133023148148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45940.133023148148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45940.133023148148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45940.133023148148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45940.133023148148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45940.133023148148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45940.133023148148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45940.133023148148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45940.133023148148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45940.133023148148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45940.133023148148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45940.133023148148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45940.133023148148</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45940.133023148148</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45940.133023148148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45940.133023148148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45940.133023148148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45940.133023148148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45940.133023148148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45940.133023148148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45940.133023148148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45940.133023148148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45940.133023148148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45940.133023148148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45940.133023148148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45940.133023148148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45940.133023148148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45940.133023148148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45940.133023148148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45940.133023148148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45940.133023148148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45940.133023148148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45940.133023148148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45940.133023148148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45940.133023148148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45940.133023148148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45940.133023148148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45940.133023148148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45940.133023148148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45940.133023148148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45940.133023148148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45940.133023148148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45940.133023148148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45940.133023148148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45940.133023148148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45940.133023148148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45940.133023148148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45940.133023148148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45940.133023148148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45940.133023148148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45940.133023148148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45940.133023148148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45940.133023148148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45940.133023148148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45940.133023148148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45940.133023148148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45940.133023148148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45940.133023148148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45940.133023148148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45940.133023148148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45940.133023148148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45940.133023148148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45940.133023148148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45940.133023148148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45940.133023148148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45940.133023148148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45940.133023148148</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45940.133023148148</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39069</v>
      </c>
      <c r="B2" s="149" t="s">
        <v>5398</v>
      </c>
      <c r="C2" s="148">
        <v>1</v>
      </c>
      <c r="D2" s="149" t="s">
        <v>34463</v>
      </c>
      <c r="E2" s="148" t="s">
        <v>39070</v>
      </c>
      <c r="F2" s="150">
        <v>45926.772847222222</v>
      </c>
      <c r="G2" s="151">
        <f ca="1">IFERROR(NOW()-F2,"-")</f>
        <v>13.360176157410024</v>
      </c>
      <c r="H2" s="152">
        <v>45927.449074074102</v>
      </c>
      <c r="I2" s="149" t="str">
        <f>IFERROR(VLOOKUP(D2,DB!A:F,6,0),"")</f>
        <v>SCECO</v>
      </c>
      <c r="J2" s="149" t="str">
        <f>IFERROR(VLOOKUP(D2,DB!A:G,7,0),"")</f>
        <v>Weak</v>
      </c>
      <c r="K2" s="148" t="s">
        <v>39071</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39072</v>
      </c>
      <c r="B3" s="149" t="str">
        <f>IFERROR(VLOOKUP(D3,DB!A:K,11,0),"")</f>
        <v>R6</v>
      </c>
      <c r="C3" s="148">
        <v>1</v>
      </c>
      <c r="D3" s="149" t="s">
        <v>34282</v>
      </c>
      <c r="E3" s="148" t="s">
        <v>38964</v>
      </c>
      <c r="F3" s="152">
        <v>45939.529062499998</v>
      </c>
      <c r="G3" s="151">
        <f ca="1">IFERROR(NOW()-F3,"-")</f>
        <v>0.60396087963454193</v>
      </c>
      <c r="H3" s="152">
        <v>45927.987534722219</v>
      </c>
      <c r="I3" s="149" t="str">
        <f>IFERROR(VLOOKUP(D3,DB!A:F,6,0),"")</f>
        <v>SCECO</v>
      </c>
      <c r="J3" s="149" t="str">
        <f>IFERROR(VLOOKUP(D3,DB!A:G,7,0),"")</f>
        <v>Vandalized</v>
      </c>
      <c r="K3" s="148" t="s">
        <v>39073</v>
      </c>
      <c r="L3" s="149" t="str">
        <f>IFERROR(VLOOKUP(D3,DB!A:I,9,0),"")</f>
        <v>Latis</v>
      </c>
    </row>
    <row r="4" spans="1:16383" ht="31.5" customHeight="1">
      <c r="A4" s="148" t="s">
        <v>39074</v>
      </c>
      <c r="B4" s="149" t="s">
        <v>5398</v>
      </c>
      <c r="C4" s="148">
        <v>1</v>
      </c>
      <c r="D4" s="149" t="s">
        <v>32861</v>
      </c>
      <c r="E4" s="148" t="s">
        <v>39070</v>
      </c>
      <c r="F4" s="150">
        <v>45933.880972222221</v>
      </c>
      <c r="G4" s="151">
        <f ca="1">IFERROR(NOW()-F4,"-")</f>
        <v>6.2520511574111879</v>
      </c>
      <c r="H4" s="152">
        <v>45929.455266203702</v>
      </c>
      <c r="I4" s="149" t="str">
        <f>IFERROR(VLOOKUP(D4,DB!A:F,6,0),"")</f>
        <v>SCECO</v>
      </c>
      <c r="J4" s="149" t="str">
        <f>IFERROR(VLOOKUP(D4,DB!A:G,7,0),"")</f>
        <v>In progress</v>
      </c>
      <c r="K4" s="148" t="s">
        <v>39075</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45939.857638888891</v>
      </c>
      <c r="G5" s="151">
        <f ca="1">IFERROR(NOW()-F5,"-")</f>
        <v>0.27538449074199889</v>
      </c>
      <c r="H5" s="152">
        <v>45934.470231481479</v>
      </c>
      <c r="I5" s="149" t="str">
        <f>IFERROR(VLOOKUP(D5,DB!A:F,6,0),"")</f>
        <v>SCECO</v>
      </c>
      <c r="J5" s="149" t="str">
        <f>IFERROR(VLOOKUP(D5,DB!A:G,7,0),"")</f>
        <v>Dead</v>
      </c>
      <c r="K5" s="148" t="s">
        <v>39075</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39077</v>
      </c>
      <c r="B6" s="149" t="str">
        <f>IFERROR(VLOOKUP(D6,DB!A:K,11,0),"")</f>
        <v>R6</v>
      </c>
      <c r="C6" s="148">
        <v>1</v>
      </c>
      <c r="D6" s="149" t="s">
        <v>33325</v>
      </c>
      <c r="E6" s="148" t="s">
        <v>38964</v>
      </c>
      <c r="F6" s="150">
        <v>45939.789467592593</v>
      </c>
      <c r="G6" s="151">
        <f ca="1">IFERROR(NOW()-F6,"-")</f>
        <v>0.34355555555521278</v>
      </c>
      <c r="H6" s="152">
        <v>45939.783831018518</v>
      </c>
      <c r="I6" s="149" t="str">
        <f>IFERROR(VLOOKUP(D6,DB!A:F,6,0),"")</f>
        <v>Generator-SG</v>
      </c>
      <c r="J6" s="149" t="str">
        <f>IFERROR(VLOOKUP(D6,DB!A:G,7,0),"")</f>
        <v>Vandalized</v>
      </c>
      <c r="K6" s="148" t="s">
        <v>39078</v>
      </c>
      <c r="L6" s="149" t="str">
        <f>IFERROR(VLOOKUP(D6,DB!A:I,9,0),"")</f>
        <v>Latis</v>
      </c>
    </row>
    <row r="7" spans="1:16383" ht="31.5" customHeight="1">
      <c r="A7" s="148" t="s">
        <v>39079</v>
      </c>
      <c r="B7" s="149" t="str">
        <f>IFERROR(VLOOKUP(D7,DB!A:K,11,0),"")</f>
        <v>R6</v>
      </c>
      <c r="C7" s="148">
        <v>1</v>
      </c>
      <c r="D7" s="149" t="s">
        <v>32687</v>
      </c>
      <c r="E7" s="148" t="s">
        <v>38964</v>
      </c>
      <c r="F7" s="150"/>
      <c r="G7" s="151">
        <f ca="1">IFERROR(NOW()-F7,"-")</f>
        <v>45940.133023148148</v>
      </c>
      <c r="H7" s="152">
        <v>45940.086435185185</v>
      </c>
      <c r="I7" s="149" t="str">
        <f>IFERROR(VLOOKUP(D7,DB!A:F,6,0),"")</f>
        <v>SCECO</v>
      </c>
      <c r="J7" s="149" t="str">
        <f>IFERROR(VLOOKUP(D7,DB!A:G,7,0),"")</f>
        <v>Vandalized</v>
      </c>
      <c r="K7" s="148" t="s">
        <v>39080</v>
      </c>
      <c r="L7" s="149" t="str">
        <f>IFERROR(VLOOKUP(D7,DB!A:I,9,0),"")</f>
        <v>Latis</v>
      </c>
    </row>
    <row r="8" spans="1:16383" ht="31.5" customHeight="1">
      <c r="A8" s="156"/>
      <c r="B8" s="156" t="str">
        <f>IFERROR(VLOOKUP(D8,DB!A:K,11,0),"")</f>
        <v/>
      </c>
      <c r="C8" s="156"/>
      <c r="D8" s="156"/>
      <c r="E8" s="156"/>
      <c r="F8" s="161"/>
      <c r="G8" s="151">
        <f ca="1">IFERROR(NOW()-F8,"-")</f>
        <v>45940.133023148148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45940.133023148148</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45940.133023148148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45940.133023148148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45940.133023148148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45940.133023148148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45940.133023148148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45940.133023379633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45940.133023379633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45940.133023379633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45940.133023379633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45940.133023379633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45940.133023379633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45940.133023379633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45940.133023379633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45940.133023379633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45940.133023379633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45940.133023379633</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45940.133023379633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45940.133023379633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45940.133023379633</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45940.133023379633</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45940.133023379633</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45940.133023379633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45940.133023379633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45940.133023379633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45940.133023379633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45940.133023379633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45940.133023379633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45940.133023379633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45940.133023379633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45940.133023379633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45940.133023379633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45940.133023379633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45940.133023379633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45940.133023379633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45940.133023379633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45940.133023379633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45940.133023379633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45940.133023379633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45940.133023379633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45940.133023379633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45940.133023379633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45940.133023379633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45940.133023379633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45940.133023379633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45940.133023379633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45940.133023379633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45940.133023379633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45940.133023379633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45940.133023379633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45940.133023379633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45940.133023379633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45940.133023379633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45940.133023379633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45940.133023379633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45940.133023379633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45940.133023379633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45940.133023379633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45940.133023379633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45940.133023379633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45940.133023379633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45940.133023379633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45940.133023379633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45940.133023379633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45940.133023379633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45940.133023379633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45940.133023379633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45940.133023379633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45940.133023379633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45940.133023379633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45940.133023379633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45940.133023379633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45940.133023379633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45940.133023379633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45940.133023379633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45940.133023379633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45940.133023379633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45940.133023379633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45940.133023379633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45940.133023379633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45940.133023379633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45940.133023379633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45940.133023379633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45940.133023379633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45940.133023379633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45940.133023379633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45940.133023379633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45940.133023379633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45940.133023379633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45940.133023379633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45940.133023379633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45940.133023379633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45940.133023379633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45940.133023379633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45940.133023379633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45940.133023379633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45940.133023379633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45940.133023379633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45940.133023379633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45940.133023379633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45940.133023379633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45940.133023379633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45940.133023379633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45940.133023379633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45940.133023379633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45940.133023379633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45940.133023379633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45940.133023379633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45940.133023379633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45940.133023379633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45940.133023379633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45940.133023379633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45940.133023379633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45940.133023379633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45940.133023379633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45940.133023379633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45940.133023379633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45940.133023379633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45940.133023379633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45940.133023379633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45940.133023379633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45940.133023379633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45940.133023379633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45940.133023379633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45940.133023379633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45940.133023379633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45940.133023379633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45940.133023379633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45940.133023379633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45940.133023379633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45940.133023379633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45940.133023379633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45940.133023379633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45940.133023379633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45940.133023379633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45940.133023379633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45940.133023379633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45940.133023379633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45940.133023379633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45940.133023379633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45940.133023379633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45940.133023379633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45940.133023379633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45940.133023379633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45940.133023379633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45940.133023379633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45940.133023379633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45940.133023379633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45940.133023379633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45940.133023379633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45940.133023379633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45940.133023379633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45940.133023379633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45940.133023379633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45940.133023379633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45940.133023379633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45940.133023379633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45940.133023379633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45940.133023379633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45940.133023379633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45940.133023379633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45940.133023379633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45940.133023379633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45940.133023379633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45940.133023379633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45940.133023379633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45940.133023379633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45940.133023379633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45940.133023379633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45940.133023379633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45940.133023379633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45940.133023379633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45940.133023379633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45940.133023379633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45940.133023379633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45940.133023379633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45940.133023379633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45940.133023379633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45940.133023379633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45940.133023379633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45940.133023379633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45940.133023379633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45940.133023379633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45940.133023379633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45940.133023379633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45940.133023379633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45940.133023379633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45940.133023379633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45940.133023379633</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2025-10-10T00:14:02Z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