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17" documentId="13_ncr:1_{F6CB121F-512D-4AA6-A0C1-0FB36C537598}" xr6:coauthVersionLast="47" xr6:coauthVersionMax="47" xr10:uidLastSave="{98736A35-266A-4949-BEBA-C19E4193EC4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<sst xmlns="http://schemas.openxmlformats.org/spreadsheetml/2006/main" count="178604" uniqueCount="39087">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</sst>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2" totalsRowShown="0" headerRowDxfId="48" dataDxfId="47" headerRowBorderDxfId="45" tableBorderDxfId="46" totalsRowBorderDxfId="44">
  <autoFilter ref="A1:L3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285.55587048611051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5.0605577546230052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45948.504296180552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45948.504296180552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45948.504296180552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45948.504296180552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45948.504296180552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45948.504296180552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45948.504296180552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45948.504296180552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45948.504296180552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45948.504296180552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45948.504296180552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45948.504296180552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45948.504296180552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45948.504296180552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45948.504296180552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45948.504296180552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45948.504296180552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45948.504296180552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45948.504296180552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45948.504296180552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45948.504296180552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45948.504296180552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45948.504296180552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45948.504296180552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45948.504296180552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45948.504296180552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45948.504296180552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45948.504296180552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45948.504296180552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45948.504296180552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45948.504296180552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45948.504296180552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45948.504296180552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45948.504296180552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45948.504296180552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45948.504296180552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45948.504296180552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45948.504296180552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45948.504296180552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45948.504296180552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45948.504296180552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45948.504296180552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45948.504296180552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45948.504296180552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45948.504296180552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45948.504296180552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45948.504296180552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45948.504296180552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45948.504296180552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45948.504296180552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45948.504296180552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45948.504296180552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45948.504296180552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45948.504296180552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45948.504296180552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45948.504296180552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45948.504296180552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45948.504296180552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45948.504296180552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45948.504296180552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45948.504296180552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45948.504296180552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45948.504296180552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45948.504296180552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45948.504296180552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45948.504296180552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45948.504296180552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45948.504296180552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45948.504296180552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45948.504296180552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45948.504296180552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45948.504296180552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45948.504296180552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45948.504296180552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45948.504296180552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45948.504296180552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45948.504296180552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45948.504296180552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45948.504296180552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45948.504296180552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45948.504296180552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45948.504296180552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45948.504296180552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45948.504296180552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45948.504296180552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45948.504296180552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45948.504296180552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45948.504296180552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45948.504296180552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45948.504296180552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45948.504296180552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45948.504296180552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45948.504296180552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45948.504296180552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45948.504296180552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45948.504296180552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45948.504296180552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45948.504296180552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45948.504296180552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45948.504296180552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45948.504296180552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45948.504296180552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45948.504296180552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45948.504296180552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45948.504296180552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45948.504296180552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45948.504296180552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45948.504296180552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45948.504296180552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141.77721307870524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123.50445844907517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4.0085209490716807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45948.504296412037</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45948.504296412037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45948.504296412037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45948.504296412037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45948.504296412037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45948.504296412037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45948.504296412037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45948.504296412037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45948.504296412037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45948.504296412037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45948.504296412037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45948.504296412037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45948.504296412037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45948.504296412037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45948.504296412037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45948.504296412037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45948.504296412037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45948.504296412037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45948.504296412037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45948.504296412037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45948.504296412037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45948.504296412037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45948.504296412037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45948.504296412037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45948.504296412037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45948.504296412037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45948.504296412037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45948.504296412037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45948.504296412037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45948.504296412037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45948.504296412037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45948.504296412037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45948.504296412037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45948.504296412037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45948.504296412037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45948.504296412037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45948.504296412037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45948.504296412037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45948.504296412037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45948.504296412037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45948.504296412037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45948.504296412037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45948.504296412037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45948.504296412037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45948.504296412037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45948.504296412037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45948.504296412037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45948.504296412037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45948.504296412037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45948.504296412037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45948.504296412037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45948.504296412037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45948.504296412037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45948.504296412037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45948.504296412037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45948.504296412037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45948.504296412037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45948.504296412037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45948.504296412037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45948.504296412037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45948.504296412037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45948.504296412037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45948.504296412037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45948.504296412037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45948.504296412037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45948.504296412037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45948.504296412037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45948.504296412037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45948.504296412037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45948.504296412037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45948.504296412037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45948.504296412037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45948.504296412037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45948.504296412037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45948.504296412037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45948.504296412037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45948.504296412037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45948.504296412037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45948.504296412037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45948.504296412037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45948.504296412037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45948.504296412037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45948.504296412037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45948.504296412037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45948.504296412037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45948.504296412037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45948.504296412037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45948.504296412037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45948.504296412037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45948.504296412037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45948.504296412037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45948.504296412037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45948.504296412037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45948.504296412037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45948.504296412037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45948.504296412037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0.23179641203751089</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45948.504296412037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45948.504296412037</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45948.504296412037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45948.504296412037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45948.504296412037</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45948.504296412037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45948.504296412037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45948.504296412037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45948.504296412037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45948.504296412037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45948.504296412037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45948.504296412037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45948.504296412037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45948.504296412037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45948.504296412037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45948.504296412037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45948.504296412037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45948.504296412037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45948.504296412037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45948.504296412037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45948.504296412037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45948.504296412037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45948.504296412037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45948.504296412037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45948.504296412037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45948.504296412037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45948.504296412037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45948.504296412037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45948.504296412037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45948.504296412037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45948.504296412037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45948.504296412037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45948.504296412037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45948.504296412037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45948.504296412037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45948.504296412037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45948.504296412037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45948.504296412037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45948.504296412037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45948.504296412037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45948.504296412037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45948.504296412037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45948.504296412037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45948.504296412037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45948.504296412037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45948.504296412037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45948.504296412037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45948.504296412037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45948.504296412037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45948.504296412037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45948.504296412037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45948.504296412037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45948.504296412037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45948.504296412037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45948.504296412037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45948.504296412037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45948.504296412037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45948.504296412037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45948.504296412037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45948.504296412037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45948.504296412037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45948.504296412037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45948.504296412037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45948.504296412037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45948.504296412037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45948.504296412037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45948.504296412037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45948.504296412037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45948.504296412037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45948.504296412037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45948.504296412037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45948.504296412037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45948.504296412037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45948.504296412037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45948.504296412037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45948.504296412037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45948.504296412037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45948.504296412037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45948.504296412037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45948.504296412037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45948.504296412037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45948.504296412037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45948.504296412037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45948.504296412037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45948.504296412037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45948.504296412037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45948.504296412037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45948.504296412037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45948.504296412037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45948.504296412037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45948.504296412037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45948.504296412037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45948.504296412037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45948.504296412037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45948.504296412037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45948.504296412037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45948.504296412037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45948.504296412037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45948.504296412037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45948.504296412037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45948.504296412037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45948.504296412037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45948.504296412037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45948.504296412037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45948.504296412037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45948.504296412037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45948.504296412037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45948.504296412037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45948.504296412037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45948.504296412037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45948.504296412037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45948.504296412037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45948.504296412037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45948.504296412037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45948.504296412037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45948.504296412037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45948.504296412037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45948.504296412037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45948.504296412037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45948.504296412037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45948.504296412037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45948.504296412037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45948.504296412037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45948.504296412037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45948.504296412037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45948.504296412037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45948.504296412037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45948.504296412037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45948.504296412037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45948.504296412037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45948.504296412037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45948.504296412037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45948.504296412037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45948.504296412037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45948.504296412037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45948.504296412037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45948.504296412037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45948.504296412037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45948.504296412037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45948.504296412037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45948.504296412037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45948.504296412037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45948.504296412037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45948.504296412037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45948.504296412037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45948.504296412037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45948.504296412037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45948.504296412037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45948.504296412037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45948.504296412037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45948.504296412037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45948.504296412037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45948.504296412037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45948.504296412037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45948.504296412037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45948.504296412037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45948.504296412037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45948.504296412037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45948.504296412037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45948.504296412037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45948.504296412037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45948.504296412037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45948.504296412037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45948.504296412037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45948.504296412037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45948.504296412037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45948.504296412037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45948.504296412037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45948.504296412037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45948.504296412037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45948.504296412037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45948.504296412037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45948.504296412037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45948.504296412037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45948.504296412037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45948.504296412037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45948.504296412037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45948.504296412037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45948.504296412037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45948.504296412037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45948.504296412037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45948.504296412037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45948.504296412037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45948.504296412037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45948.504296412037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45948.504296412037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45948.504296412037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45948.504296412037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45948.504296412037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45948.504296412037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45948.504296412037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45948.504296412037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45948.504296412037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45948.504296412037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45948.504296412037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45948.504296412037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45948.504296412037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45948.504296412037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45948.504296412037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45948.504296412037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45948.504296412037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45948.504296412037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45948.504296412037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45948.504296412037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45948.504296412037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45948.504296412037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45948.504296412037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45948.504296412037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45948.504296412037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45948.504296412037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45948.504296412037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45948.504296412037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45948.504296412037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45948.504296412037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45948.504296412037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45948.504296412037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45948.504296412037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45948.504296412037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45948.504296412037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45948.504296412037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45948.504296412037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45948.504296412037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45948.504296412037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45948.504296412037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45948.504296412037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45948.504296412037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45948.504296412037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45948.504296412037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45948.504296412037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45948.504296412037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45948.504296412037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45948.504296412037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45948.504296412037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45948.504296412037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45948.504296412037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45948.504296412037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45948.504296412037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45948.504296412037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45948.504296412037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45948.504296412037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45948.504296412037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45948.504296412037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45948.504296412037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45948.504296412037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45948.504296412037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45948.504296412037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45948.504296412037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45948.504296412037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45948.504296412037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45948.504296412037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45948.504296412037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45948.504296412037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45948.504296412037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45948.504296412037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45948.504296412037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45948.504296412037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45948.504296412037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45948.504296412037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45948.504296412037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45948.504296412037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45948.504296412037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45948.504296412037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45948.504296412037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45948.504296412037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45948.504296412037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45948.504296412037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45948.504296412037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45948.504296412037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45948.504296412037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45948.504296412037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45948.504296412037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45948.504296412037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45948.504296412037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45948.504296412037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45948.504296412037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45948.504296412037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45948.504296412037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45948.504296412037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45948.504296412037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45948.504296412037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45948.504296412037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45948.504296412037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45948.504296412037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45948.504296412037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45948.504296412037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45948.504296412037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45948.504296412037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45948.504296412037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45948.504296412037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45948.504296412037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45948.504296412037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45948.504296412037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45948.504296412037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45948.504296412037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45948.504296412037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45948.504296412037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45948.504296412037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45948.504296412037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45948.504296412037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45948.504296412037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45948.504296412037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45948.504296412037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45948.504296412037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45948.504296412037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45948.504296412037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45948.504296412037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45948.504296412037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45948.504296412037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45948.504296412037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45948.504296412037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45948.504296412037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45948.504296412037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45948.504296412037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45948.504296412037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45948.504296412037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45948.504296412037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45948.504296412037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45948.504296412037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45948.504296412037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45948.504296412037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45948.504296412037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45948.504296412037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45948.504296412037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45948.504296412037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45948.504296412037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45948.504296412037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45948.504296412037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45948.504296412037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45948.504296412037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45948.504296412037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45948.504296412037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45948.504296412037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45948.504296412037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45948.504296412037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45948.504296412037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45948.504296412037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45948.504296412037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45948.504296412037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45948.504296412037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45948.504296412037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45948.504296412037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45948.504296412037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45948.504296412037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45948.504296412037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45948.504296412037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45948.504296412037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45948.504296412037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45948.504296412037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45948.504296412037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45948.504296412037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45948.504296412037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45948.504296412037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45948.504296412037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45948.504296412037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45948.504296412037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45948.504296412037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45948.504296412037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45948.504296412037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45948.504296412037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45948.504296412037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45948.504296412037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45948.504296412037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45948.504296412037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45948.504296412037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45948.504296412037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45948.504296412037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45948.504296412037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45948.504296412037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45948.504296412037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45948.504296412037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45948.504296412037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45948.504296412037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45948.504296412037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45948.504296412037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45948.504296412037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45948.504296412037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45948.504296412037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45948.504296412037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45948.504296412037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45948.504296412037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45948.504296412037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45948.504296412037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45948.504296412037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45948.504296412037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45948.504296412037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45948.504296412037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45948.504296412037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45948.504296412037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45948.504296412037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45948.504296412037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45948.504296412037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45948.504296412037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45948.504296412037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45948.504296412037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45948.504296412037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45948.504296412037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45948.504296412037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45948.504296412037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45948.504296412037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45948.504296412037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45948.504296412037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45948.504296412037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45948.504296412037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45948.504296412037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45948.504296412037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45948.504296412037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45948.504296412037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45948.504296412037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45948.504296412037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45948.504296412037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45948.504296412037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45948.504296412037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45948.504296412037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45948.504296412037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45948.504296412037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45948.504296412037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45948.504296412037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45948.504296412037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45948.504296412037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45948.504296412037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45948.504296412037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45948.504296412037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45948.504296412037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45948.504296412037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45948.504296412037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45948.504296412037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45948.504296412037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45948.504296412037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45948.504296412037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45948.504296412037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45948.504296412037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45948.504296412037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45948.504296412037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45948.504296412037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45948.504296412037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45948.504296412037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45948.504296412037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45948.504296412037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45948.504296412037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45948.504296412037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45948.504296412037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45948.504296412037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45948.504296412037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45948.504296412037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45948.504296412037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45948.504296412037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45948.504296412037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45948.504296412037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45948.504296412037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45948.504296412037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45948.504296412037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45948.504296412037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45948.504296412037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45948.504296412037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45948.504296412037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45948.504296412037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45948.504296412037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45948.504296412037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45948.504296412037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45948.504296412037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45948.504296412037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45948.504296412037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45948.504296412037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45948.504296412037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45948.504296412037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45948.504296412037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45948.504296412037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45948.504296412037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45948.504296412037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45948.504296412037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45948.504296412037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45948.504296412037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45948.504296412037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45948.504296412037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45948.504296412037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45948.504296412037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45948.504296412037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45948.504296412037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45948.504296412037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45948.504296412037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45948.504296412037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45948.504296412037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45948.504296412037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45948.504296412037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45948.504296412037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45948.504296412037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45948.504296412037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45948.504296412037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45948.504296412037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45948.504296412037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45948.504296412037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45948.504296412037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45948.504296412037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45948.504296412037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45948.504296412037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45948.504296412037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45948.504296412037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45948.504296412037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45948.504296412037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45948.504296412037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45948.504296412037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45948.504296412037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45948.504296412037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45948.504296412037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45948.504296412037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45948.504296412037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45948.504296412037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45948.504296412037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45948.504296412037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45948.504296412037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45948.504296412037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45948.504296412037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45948.504296412037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45948.504296412037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45948.504296412037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45948.504296412037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45948.504296412037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45948.504296412037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45948.504296412037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45948.504296412037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45948.504296412037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45948.504296412037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45948.504296412037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45948.504296412037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45948.504296412037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45948.504296412037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45948.504296412037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45948.504296412037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45948.504296412037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45948.504296412037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45948.504296412037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45948.504296412037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45948.504296412037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45948.504296412037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45948.504296412037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45948.504296412037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45948.504296412037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45948.504296412037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45948.504296412037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45948.504296412037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45948.504296412037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45948.504296412037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45948.504296412037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45948.504296412037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45948.504296412037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45948.504296412037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45948.504296412037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45948.504296412037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45948.504296412037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45948.504296412037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45948.504296412037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45948.504296412037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45948.504296412037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45948.504296412037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45948.504296412037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45948.504296412037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45948.504296412037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45948.504296412037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45948.504296412037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45948.504296412037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45948.504296412037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45948.504296412037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45948.504296412037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45948.504296412037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45948.504296412037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45948.504296412037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45948.504296412037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45948.504296412037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45948.504296412037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45948.504296412037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45948.504296412037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45948.504296412037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45948.504296412037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45948.504296412037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45948.504296412037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45948.504296412037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45948.504296412037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45948.504296412037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45948.504296412037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45948.504296412037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45948.504296412037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45948.504296412037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45948.504296412037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45948.504296412037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45948.504296412037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45948.504296412037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45948.504296412037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45948.504296412037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45948.504296412037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45948.504296412037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45948.504296412037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45948.504296412037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45948.504296412037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45948.504296412037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45948.504296412037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45948.504296412037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45948.504296412037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45948.504296412037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45948.504296412037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45948.504296412037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45948.504296412037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45948.504296412037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45948.504296412037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45948.504296412037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45948.504296412037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45948.504296412037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45948.504296412037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45948.504296412037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45948.504296412037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45948.504296412037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45948.504296412037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45948.504296412037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45948.504296412037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45948.504296412037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45948.504296412037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45948.504296412037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45948.504296412037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45948.504296412037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45948.504296412037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45948.504296412037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45948.504296412037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45948.504296412037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45948.504296412037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45948.504296412037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45948.504296412037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45948.504296412037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45948.504296412037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45948.504296412037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45948.504296412037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45948.504296412037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45948.504296412037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45948.504296412037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45948.504296412037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45948.504296412037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45948.504296412037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45948.504296412037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45948.504296412037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45948.504296412037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45948.504296412037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45948.504296412037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45948.504296412037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45948.504296412037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45948.504296412037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45948.504296412037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45948.504296412037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45948.504296412037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45948.504296412037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45948.504296412037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45948.504296412037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45948.504296412037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45948.504296412037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45948.504296412037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45948.504296412037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45948.504296412037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45948.504296412037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45948.504296412037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45948.504296412037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45948.504296412037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45948.504296412037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45948.504296412037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45948.504296412037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45948.504296412037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45948.504296412037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45948.504296412037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45948.504296412037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45948.504296412037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45948.504296412037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45948.504296412037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45948.504296412037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45948.504296412037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45948.504296412037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45948.504296412037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45948.504296412037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45948.504296412037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45948.504296412037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45948.504296412037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45948.504296412037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45948.504296412037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45948.504296412037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45948.504296412037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45948.504296412037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45948.504296412037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45948.504296412037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45948.504296412037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45948.504296412037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45948.504296412037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45948.504296412037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45948.504296412037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45948.504296412037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45948.504296412037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45948.504296412037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45948.504296412037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45948.504296412037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45948.504296412037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45948.504296412037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45948.504296412037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45948.504296412037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45948.504296412037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45948.504296412037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45948.504296412037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45948.504296412037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45948.504296412037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45948.504296412037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45948.504296412037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45948.504296412037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45948.504296412037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45948.504296412037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45948.504296412037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45948.504296412037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45948.504296412037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45948.504296412037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45948.504296412037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45948.504296412037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45948.504296412037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45948.504296412037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45948.504296412037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45948.504296412037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45948.504296412037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45948.504296412037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45948.504296412037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45948.504296412037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45948.504296412037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45948.504296412037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45948.504296412037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45948.504296412037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45948.504296412037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45948.504296412037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45948.504296412037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45948.504296412037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45948.504296412037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45948.504296412037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45948.504296412037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45948.504296412037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45948.504296412037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45948.504296412037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45948.504296412037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45948.504296412037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45948.504296412037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45948.504296412037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45948.504296412037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45948.504296412037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45948.504296412037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45948.504296412037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45948.504296412037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45948.504296412037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45948.504296412037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45948.504296412037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45948.504296412037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45948.504296412037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45948.504296412037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45948.504296412037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45948.504296412037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45948.504296412037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45948.504296412037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45948.504296412037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45948.504296412037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45948.504296412037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45948.504296412037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45948.504296412037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45948.504296412037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45948.504296412037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45948.504296412037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45948.504296412037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45948.504296412037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45948.504296412037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45948.504296412037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45948.504296412037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45948.504296412037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45948.504296412037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45948.504296412037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45948.504296412037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45948.504296412037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45948.504296412037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45948.504296412037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45948.504296412037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45948.504296412037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45948.504296412037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45948.504296412037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45948.504296412037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45948.504296412037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45948.504296412037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45948.504296412037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45948.504296412037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45948.504296412037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45948.504296412037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45948.504296412037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45948.504296412037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45948.504296412037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45948.504296412037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45948.504296412037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45948.504296412037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45948.504296412037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45948.504296412037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45948.504296412037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45948.504296412037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45948.504296412037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45948.504296412037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45948.504296412037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45948.504296412037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45948.504296412037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45948.504296412037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45948.504296412037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45948.504296412037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45948.504296412037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45948.504296412037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45948.504296412037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45948.504296412037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45948.504296412037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45948.504296412037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45948.504296412037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45948.504296412037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45948.504296412037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45948.504296412037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45948.504296412037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45948.504296412037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45948.504296412037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45948.504296412037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45948.504296412037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45948.504296412037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45948.504296412037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45948.504296412037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45948.504296412037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45948.504296412037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45948.504296412037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45948.504296412037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45948.504296412037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45948.504296412037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45948.504296412037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45948.504296412037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45948.504296412037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45948.504296412037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45948.504296412037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45948.504296412037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45948.504296412037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45948.504296412037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45948.504296412037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45948.504296412037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45948.504296412037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45948.504296412037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45948.504296412037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45948.504296412037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45948.504296412037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45948.504296412037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45948.504296412037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45948.504296412037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45948.504296412037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45948.504296412037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45948.504296412037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45948.504296412037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45948.504296412037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45948.504296412037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45948.504296412037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45948.504296412037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45948.504296412037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45948.504296412037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45948.504296412037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45948.504296412037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45948.504296412037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45948.504296412037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45948.504296412037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45948.504296412037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45948.504296412037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45948.504296412037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45948.504296412037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45948.504296412037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45948.504296412037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45948.504296412037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45948.504296412037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45948.504296412037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45948.504296412037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45948.504296412037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45948.504296412037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45948.504296412037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45948.504296412037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45948.504296412037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45948.504296412037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45948.504296412037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45948.504296412037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45948.504296412037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45948.504296412037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45948.504296412037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45948.504296412037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45948.504296412037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45948.504296412037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45948.504296412037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45948.504296412037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45948.504296412037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45948.504296412037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45948.504296412037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45948.504296412037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45948.504296412037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45948.504296412037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45948.504296412037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45948.504296412037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45948.504296412037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45948.504296412037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45948.504296412037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45948.504296412037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45948.504296412037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45948.504296412037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45948.504296412037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45948.504296412037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45948.504296412037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45948.504296412037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45948.504296412037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45948.504296412037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45948.504296412037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45948.504296412037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45948.504296412037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45948.504296412037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45948.504296412037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45948.504296412037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45948.504296412037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45948.504296412037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45948.504296412037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45948.504296412037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45948.504296412037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45948.504296412037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45948.504296412037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45948.504296412037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45948.504296412037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45948.504296412037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45948.504296412037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45948.504296412037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45948.504296412037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45948.504296412037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45948.504296412037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45948.504296412037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45948.504296412037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45948.504296412037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45948.504296412037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45948.504296412037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45948.504296412037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45948.504296412037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45948.504296412037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45948.504296412037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45948.504296412037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45948.504296412037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45948.504296412037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45948.504296412037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45948.504296412037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45948.504296412037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45948.504296412037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45948.504296412037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45948.504296412037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45948.504296412037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45948.504296412037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45948.504296412037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45948.504296412037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45948.504296412037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45948.504296412037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45948.504296412037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45948.504296412037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45948.504296412037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45948.504296412037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45948.504296412037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45948.504296412037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45948.504296412037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45948.504296412037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45948.504296412037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45948.504296412037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45948.504296412037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45948.504296412037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45948.504296412037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45948.504296412037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45948.504296412037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45948.504296412037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45948.504296412037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45948.504296412037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45948.504296412037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45948.504296412037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45948.504296412037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45948.504296412037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45948.504296412037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45948.504296412037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45948.504296412037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45948.504296412037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45948.504296412037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45948.504296412037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45948.504296412037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45948.504296412037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45948.504296412037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45948.504296412037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45948.504296412037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45948.504296412037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45948.504296412037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45948.504296412037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45948.504296412037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45948.504296412037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45948.504296412037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45948.504296412037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45948.504296412037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45948.504296412037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45948.504296412037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45948.504296412037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45948.504296412037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45948.504296412037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45948.504296412037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45948.504296412037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45948.504296412037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45948.504296412037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45948.504296412037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45948.504296412037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45948.504296412037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45948.504296412037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45948.504296412037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45948.504296412037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45948.504296412037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45948.504296412037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45948.504296412037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45948.504296412037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45948.504296412037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45948.504296412037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45948.504296412037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45948.504296412037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45948.504296412037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45948.504296412037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45948.504296412037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45948.504296412037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45948.504296412037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45948.504296412037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45948.504296412037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45948.504296412037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45948.504296412037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45948.504296412037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45948.504296412037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45948.504296412037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45948.504296412037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45948.504296412037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45948.504296412037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45948.504296412037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45948.504296412037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45948.504296412037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45948.504296412037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45948.504296412037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45948.504296412037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45948.504296412037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45948.504296412037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45948.504296412037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45948.504296412037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45948.504296412037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45948.504296412037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45948.504296412037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45948.504296412037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45948.504296412037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45948.504296412037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45948.504296412037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45948.504296412037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45948.504296412037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45948.504296412037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45948.504296412037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45948.504296412037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45948.504296412037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45948.504296412037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45948.504296412037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45948.504296412037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45948.504296412037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45948.504296412037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45948.504296412037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45948.504296412037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45948.504296412037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45948.504296412037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45948.504296412037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45948.504296412037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45948.504296412037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45948.504296412037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45948.504296412037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45948.504296412037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45948.504296412037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45948.504296412037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45948.504296412037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45948.504296412037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45948.504296412037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45948.504296412037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45948.504296412037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45948.504296412037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45948.504296412037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45948.504296412037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45948.504296412037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45948.504296412037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45948.504296412037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45948.504296412037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45948.504296412037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45948.504296412037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45948.504296412037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45948.504296412037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45948.504296412037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45948.504296412037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45948.504296412037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45948.504296412037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45948.504296412037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45948.504296412037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45948.504296412037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45948.504296412037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45948.504296412037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45948.504296412037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45948.504296412037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45948.504296412037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45948.504296412037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45948.504296412037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45948.504296412037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45948.504296412037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45948.504296412037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45948.504296412037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45948.504296412037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45948.504296412037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45948.504296412037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45948.504296412037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45948.504296412037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45948.504296412037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45948.504296412037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45948.504296412037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45948.504296412037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45948.504296412037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45948.504296412037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45948.504296412037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45948.504296412037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45948.504296412037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45948.504296412037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45948.504296412037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45948.504296412037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45948.504296412037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45948.504296412037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45948.504296412037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45948.504296412037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45948.504296412037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45948.504296412037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45948.504296412037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45948.504296412037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45948.504296412037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45948.504296412037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45948.504296412037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45948.504296412037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45948.504296412037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45948.504296412037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45948.504296412037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45948.504296412037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45948.504296412037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45948.504296412037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45948.504296412037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45948.504296412037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45948.504296412037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45948.504296412037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45948.504296412037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45948.504296412037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45948.504296412037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45948.504296412037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45948.504296412037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45948.504296412037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45948.504296412037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45948.504296412037</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2"/>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245.02357858795585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1.0092035879570176</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7.8775347217742819E-2</v>
      </c>
      <c r="H4" s="128">
        <v>45948.419965277775</v>
      </c>
      <c r="I4" s="124" t="str">
        <f>IFERROR(VLOOKUP(D4,DB!A:F,6,0),"")</f>
        <v>Generator-SG</v>
      </c>
      <c r="J4" s="124" t="str">
        <f>IFERROR(VLOOKUP(D4,DB!A:G,7,0),"")</f>
        <v>Vandalized</v>
      </c>
      <c r="K4" s="130" t="s">
        <v>39061</v>
      </c>
      <c r="L4" s="126" t="str">
        <f>IFERROR(VLOOKUP(D4,DB!A:I,9,0),"")</f>
        <v>Latis</v>
      </c>
    </row>
    <row r="5" spans="1:16" ht="15" customHeight="1">
      <c r="A5" s="124" t="s">
        <v>39062</v>
      </c>
      <c r="B5" s="124" t="str">
        <f>IFERROR(VLOOKUP(D5,DB!A:K,11,0),"")</f>
        <v>R4</v>
      </c>
      <c r="C5" s="125">
        <v>1</v>
      </c>
      <c r="D5" s="96" t="s">
        <v>36654</v>
      </c>
      <c r="E5" s="101" t="s">
        <v>38964</v>
      </c>
      <c r="F5" s="128">
        <v>45948.442187499997</v>
      </c>
      <c r="G5" s="129">
        <f ca="1">IFERROR(NOW()-F5,"")</f>
        <v>6.2108680554956663E-2</v>
      </c>
      <c r="H5" s="128">
        <v>45948.436342592591</v>
      </c>
      <c r="I5" s="124" t="str">
        <f>IFERROR(VLOOKUP(D5,DB!A:F,6,0),"")</f>
        <v>Generator-SG</v>
      </c>
      <c r="J5" s="124" t="str">
        <f>IFERROR(VLOOKUP(D5,DB!A:G,7,0),"")</f>
        <v>Dead</v>
      </c>
      <c r="K5" s="130" t="s">
        <v>39063</v>
      </c>
      <c r="L5" s="126" t="str">
        <f>IFERROR(VLOOKUP(D5,DB!A:I,9,0),"")</f>
        <v>Latis</v>
      </c>
    </row>
    <row r="6" spans="1:16" ht="15" customHeight="1">
      <c r="A6" s="124"/>
      <c r="B6" s="124" t="str">
        <f>IFERROR(VLOOKUP(D6,DB!A:K,11,0),"")</f>
        <v/>
      </c>
      <c r="C6" s="125"/>
      <c r="D6" s="126"/>
      <c r="E6" s="127"/>
      <c r="F6" s="128"/>
      <c r="G6" s="129">
        <f ca="1">IFERROR(NOW()-F6,"")</f>
        <v>45948.504296180552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45948.504296180552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45948.504296180552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45948.504296180552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45948.504296180552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45948.504296180552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45948.504296180552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45948.504296180552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45948.504296180552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45948.504296180552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96"/>
      <c r="E16" s="127"/>
      <c r="F16" s="128"/>
      <c r="G16" s="129">
        <f ca="1">IFERROR(NOW()-F16,"")</f>
        <v>45948.504296180552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45948.504296180552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45948.504296180552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45948.504296180552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45948.504296180552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45948.504296180552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45948.504296180552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45948.504296180552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45948.504296180552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45948.504296180552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45948.504296180552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45948.504296180552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45948.504296180552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45948.504296180552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45948.504296180552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45948.504296180552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45948.504296180552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45948.504296180552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45948.504296180552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45948.504296180552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45948.504296180552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45948.504296180552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45948.504296180552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45948.504296180552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45948.504296180552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45948.504296180552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45948.504296180552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45948.504296180552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45948.504296180552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45948.504296180552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45948.504296180552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45948.504296180552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45948.504296180552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45948.504296180552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45948.504296180552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45948.504296180552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45948.504296180552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45948.504296180552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45948.504296180552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45948.504296180552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45948.504296180552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45948.504296180552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45948.504296180552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45948.504296180552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45948.504296180552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45948.504296180552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45948.504296180552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45948.504296180552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45948.504296180552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45948.504296180552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45948.504296180552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45948.504296180552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45948.504296180552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45948.504296180552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45948.504296180552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45948.504296180552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45948.504296180552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45948.504296180552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45948.504296180552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45948.504296180552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45948.504296180552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45948.504296180552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45948.504296180552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45948.504296180552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45948.504296180552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45948.504296180552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45948.504296180552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45948.504296180552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45948.504296180552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45948.504296180552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45948.504296180552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45948.504296180552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45948.504296180552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45948.504296180552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45948.504296180552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45948.504296180552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45948.504296180552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45948.504296180552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45948.504296180552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45948.504296180552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45948.504296180552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45948.504296180552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45948.504296180552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45948.504296180552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45948.504296180552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45948.504296180552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45948.504296180552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45948.504296180552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45948.504296180552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45948.504296180552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45948.504296180552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45948.504296180552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45948.504296180552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45948.504296180552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45948.504296180552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45948.504296180552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45948.504296180552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45948.504296180552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45948.504296180552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45948.504296180552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45948.504296180552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45948.504296180552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45948.504296180552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45948.504296180552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45948.504296180552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45948.504296180552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45948.504296180552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45948.504296180552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45948.504296180552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45948.504296180552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45948.504296180552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45948.504296180552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45948.504296180552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45948.504296180552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45948.504296180552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45948.504296180552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45948.504296180552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45948.504296180552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45948.504296180552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45948.504296180552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45948.504296180552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45948.504296180552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45948.504296180552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45948.504296180552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45948.504296180552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45948.504296180552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45948.504296180552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45948.504296180552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45948.504296180552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45948.504296180552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45948.504296180552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45948.504296180552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45948.504296180552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45948.504296180552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45948.504296180552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45948.504296180552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45948.504296180552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45948.504296180552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45948.504296180552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45948.504296180552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45948.504296180552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45948.504296180552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45948.504296180552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45948.504296180552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45948.504296180552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45948.504296180552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45948.504296180552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45948.504296180552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45948.504296180552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45948.504296180552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45948.504296180552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45948.504296180552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45948.504296180552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45948.504296180552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45948.504296180552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45948.504296180552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45948.504296180552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45948.504296180552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45948.504296180552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45948.504296180552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45948.504296180552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45948.504296180552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45948.504296180552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45948.504296180552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45948.504296180552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45948.504296180552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45948.504296180552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45948.504296180552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45948.504296180552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45948.504296180552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45948.504296180552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45948.504296180552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45948.504296180552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45948.504296180552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45948.504296180552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45948.504296180552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45948.504296180552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45948.504296180552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45948.504296180552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45948.504296180552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45948.504296180552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45948.504296180552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45948.504296180552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45948.504296180552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45948.504296180552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45948.504296180552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45948.504296180552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45948.504296180552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45948.504296180552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45948.504296180552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45948.504296180552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45948.504296180552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45948.504296180552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45948.504296180552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45948.504296180552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45948.504296180552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45948.504296180552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45948.504296180552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45948.504296180552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45948.504296180552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45948.504296180552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45948.504296180552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45948.504296180552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45948.504296180552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45948.504296180552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45948.504296180552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45948.504296180552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45948.504296180552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45948.504296180552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45948.504296180552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45948.504296412037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45948.504296412037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45948.504296412037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45948.504296412037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45948.504296412037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45948.504296412037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45948.504296412037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45948.504296412037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45948.504296412037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45948.504296412037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45948.504296412037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45948.504296412037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45948.504296412037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45948.504296412037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45948.504296412037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45948.504296412037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45948.504296412037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45948.504296412037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45948.504296412037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45948.504296412037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45948.504296412037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45948.504296412037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45948.504296412037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45948.504296412037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45948.504296412037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45948.504296412037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45948.504296412037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45948.504296412037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45948.504296412037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45948.504296412037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45948.504296412037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45948.504296412037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45948.504296412037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45948.504296412037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45948.504296412037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45948.504296412037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45948.504296412037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45948.504296412037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45948.504296412037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45948.504296412037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45948.504296412037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45948.504296412037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45948.504296412037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45948.504296412037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45948.504296412037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45948.504296412037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45948.504296412037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45948.504296412037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45948.504296412037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45948.504296412037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45948.504296412037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45948.504296412037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45948.504296412037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45948.504296412037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45948.504296412037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45948.504296412037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45948.504296412037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45948.504296412037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45948.504296412037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45948.504296412037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45948.504296412037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45948.504296412037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45948.504296412037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45948.504296412037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45948.504296412037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45948.504296412037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45948.504296412037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45948.504296412037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45948.504296412037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45948.504296412037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45948.504296412037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45948.504296412037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45948.504296412037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45948.504296412037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45948.504296412037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45948.504296412037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45948.504296412037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45948.504296412037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45948.504296412037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45948.504296412037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45948.504296412037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45948.504296412037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45948.504296412037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45948.504296412037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45948.504296412037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45948.504296412037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45948.504296412037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45948.504296412037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45948.504296412037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45948.504296412037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45948.504296412037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45948.504296412037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45948.504296412037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45948.504296412037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45948.504296412037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45948.504296412037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45948.504296412037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45948.504296412037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45948.504296412037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45948.504296412037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45948.504296412037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45948.504296412037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45948.504296412037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45948.504296412037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45948.504296412037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45948.504296412037</v>
      </c>
      <c r="H331" s="128"/>
      <c r="I331" s="124" t="str">
        <f>IFERROR(VLOOKUP(D331,DB!A:F,6,0),"")</f>
        <v/>
      </c>
      <c r="J331" s="124" t="str">
        <f>IFERROR(VLOOKUP(D331,DB!A:G,7,0),"")</f>
        <v/>
      </c>
      <c r="K331" s="130"/>
      <c r="L331" s="126" t="str">
        <f>IFERROR(VLOOKUP(D331,DB!A:I,9,0),"")</f>
        <v/>
      </c>
    </row>
    <row r="332" spans="1:12" ht="15" customHeight="1">
      <c r="A332" s="131"/>
      <c r="B332" s="131" t="str">
        <f>IFERROR(VLOOKUP(D332,DB!A:K,11,0),"")</f>
        <v/>
      </c>
      <c r="C332" s="132"/>
      <c r="D332" s="133"/>
      <c r="E332" s="134"/>
      <c r="F332" s="135"/>
      <c r="G332" s="136">
        <f ca="1">IFERROR(NOW()-F332,"")</f>
        <v>45948.504296412037</v>
      </c>
      <c r="H332" s="135"/>
      <c r="I332" s="131" t="str">
        <f>IFERROR(VLOOKUP(D332,DB!A:F,6,0),"")</f>
        <v/>
      </c>
      <c r="J332" s="131" t="str">
        <f>IFERROR(VLOOKUP(D332,DB!A:G,7,0),"")</f>
        <v/>
      </c>
      <c r="K332" s="137"/>
      <c r="L332" s="133" t="str">
        <f>IFERROR(VLOOKUP(D332,DB!A:I,9,0),"")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56.672235995363735</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22.31541886573541</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3.7327221064770129</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37" t="s">
        <v>38355</v>
      </c>
      <c r="E5" s="37" t="s">
        <v>38964</v>
      </c>
      <c r="F5" s="38">
        <v>45948.438425925924</v>
      </c>
      <c r="G5" s="39">
        <f t="shared" ref="G5:G7" ca="1" si="2">IFERROR(NOW()-F5,"")</f>
        <v>6.5870254627952818E-2</v>
      </c>
      <c r="H5" s="38">
        <v>45948.428703703707</v>
      </c>
      <c r="I5" s="37" t="str">
        <f>IFERROR(VLOOKUP(D5,DB!A:F,6,0),"")</f>
        <v>SCECO</v>
      </c>
      <c r="J5" s="37" t="str">
        <f>IFERROR(VLOOKUP(D5,DB!A:G,7,0),"")</f>
        <v>Good</v>
      </c>
      <c r="K5" s="37" t="s">
        <v>39071</v>
      </c>
      <c r="L5" s="37" t="str">
        <f>IFERROR(VLOOKUP(D5,DB!A:I,9,0),"")</f>
        <v>Latis</v>
      </c>
    </row>
    <row r="6" spans="1:13" ht="15">
      <c r="A6" s="37"/>
      <c r="B6" s="37" t="str">
        <f>IFERROR(VLOOKUP(D6,DB!A:K,11,0),"")</f>
        <v/>
      </c>
      <c r="C6" s="37"/>
      <c r="D6" s="37"/>
      <c r="E6" s="37"/>
      <c r="F6" s="38"/>
      <c r="G6" s="39">
        <f t="shared" ca="1" si="2"/>
        <v>45948.504296180552</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45948.504296180552</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45948.504296180552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45948.504296180552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45948.504296180552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45948.504296180552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45948.504296180552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45948.504296180552</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45948.504296180552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45948.504296180552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45948.504296180552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45948.504296180552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45948.504296180552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45948.504296180552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45948.504296180552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45948.504296180552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45948.504296180552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45948.504296180552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45948.504296180552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45948.504296180552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45948.504296180552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45948.504296180552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45948.504296180552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45948.504296180552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45948.504296180552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45948.504296180552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45948.504296180552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45948.504296180552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45948.504296180552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45948.504296180552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45948.504296180552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45948.504296180552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45948.504296180552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45948.504296180552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45948.504296180552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45948.504296180552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45948.504296180552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45948.504296180552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45948.504296180552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45948.504296180552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45948.504296180552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45948.504296180552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45948.504296180552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45948.504296180552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45948.504296180552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45948.504296180552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45948.504296180552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45948.504296180552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45948.504296180552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45948.504296180552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45948.504296180552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45948.504296180552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45948.504296180552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45948.504296180552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45948.504296180552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45948.504296180552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45948.504296180552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45948.504296180552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45948.504296180552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45948.504296180552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45948.504296180552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45948.504296180552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45948.504296180552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45948.504296180552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45948.504296180552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45948.504296180552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45948.504296180552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45948.504296180552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45948.504296180552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45948.504296180552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45948.504296180552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45948.504296180552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45948.504296180552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45948.504296180552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45948.504296180552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45948.504296180552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45948.504296180552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45948.504296180552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45948.504296180552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45948.504296180552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45948.504296180552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45948.504296180552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45948.504296180552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45948.504296180552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45948.504296180552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45948.504296180552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45948.504296180552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45948.504296180552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45948.504296180552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45948.504296180552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45948.504296180552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45948.504296180552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45948.504296180552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45948.504296180552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45948.504296180552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45948.504296180552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45948.504296180552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45948.504296180552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45948.504296180552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45948.504296180552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45948.504296180552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45948.504296180552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45948.504296180552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45948.504296180552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45948.504296180552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45948.504296180552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45948.504296180552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45948.504296180552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45948.504296180552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45948.504296180552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45948.504296180552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45948.504296180552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45948.504296180552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45948.504296180552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45948.504296180552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45948.504296180552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45948.504296180552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45948.504296180552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45948.504296180552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45948.504296180552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45948.504296180552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45948.504296180552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45948.504296180552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45948.504296180552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45948.504296180552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45948.504296180552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45948.504296180552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45948.504296180552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45948.504296180552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45948.504296180552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45948.504296180552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45948.504296180552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45948.504296180552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45948.504296180552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45948.504296180552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45948.504296180552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45948.504296180552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45948.504296180552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45948.504296180552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45948.504296180552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45948.504296180552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45948.504296180552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45948.504296180552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45948.504296180552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45948.504296180552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45948.504296180552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45948.504296180552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45948.504296180552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45948.504296180552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45948.504296180552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45948.504296180552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45948.504296180552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45948.504296180552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45948.504296180552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45948.504296180552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45948.504296180552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45948.504296180552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45948.504296180552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45948.504296180552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45948.504296180552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45948.504296180552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45948.504296180552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45948.504296180552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45948.504296180552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45948.504296180552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45948.504296180552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45948.504296180552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45948.504296180552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45948.504296180552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45948.504296180552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45948.504296180552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45948.504296180552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45948.504296180552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45948.504296180552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45948.504296180552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45948.504296180552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45948.504296180552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45948.504296180552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45948.504296180552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45948.504296180552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45948.504296180552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45948.504296180552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45948.504296180552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45948.504296180552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45948.504296180552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45948.504296180552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45948.504296180552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45948.504296180552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45948.504296180552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45948.504296180552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45948.504296180552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45948.504296180552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45948.504296180552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45948.504296180552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45948.504296180552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45948.504296180552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45948.504296180552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45948.504296180552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45948.504296180552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45948.504296180552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45948.504296180552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45948.504296180552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45948.504296180552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45948.504296180552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45948.504296180552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45948.504296180552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45948.504296180552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45948.504296180552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45948.504296180552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45948.504296180552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45948.504296180552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45948.504296180552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45948.504296180552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45948.504296180552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45948.504296180552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45948.504296180552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45948.504296180552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45948.504296180552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45948.504296180552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45948.504296180552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45948.504296180552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45948.504296180552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45948.504296180552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45948.504296180552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45948.504296180552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45948.504296180552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45948.504296180552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45948.504296180552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45948.504296180552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45948.504296180552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45948.504296180552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45948.504296180552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45948.504296180552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45948.504296180552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45948.504296180552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45948.504296180552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45948.504296180552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45948.504296180552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45948.504296180552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45948.504296180552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45948.504296180552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45948.504296180552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45948.504296180552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45948.504296180552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45948.504296180552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45948.504296180552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45948.504296180552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45948.504296180552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45948.504296180552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45948.504296180552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45948.504296180552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45948.504296180552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45948.504296180552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45948.504296180552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45948.504296180552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45948.504296180552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45948.504296180552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45948.504296180552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45948.504296180552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45948.504296180552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45948.504296180552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45948.504296180552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45948.504296180552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45948.504296180552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45948.504296180552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45948.504296180552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45948.504296180552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45948.504296180552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45948.504296180552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45948.504296180552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45948.504296180552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45948.504296180552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45948.504296180552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45948.504296180552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45948.504296180552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45948.504296180552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45948.504296180552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45948.504296180552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45948.504296180552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45948.504296180552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45948.504296180552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45948.504296180552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45948.504296180552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45948.504296180552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45948.504296180552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45948.504296180552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45948.504296180552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45948.504296180552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45948.504296180552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45948.504296180552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45948.504296180552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45948.504296180552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45948.504296180552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45948.504296180552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45948.504296180552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45948.504296180552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45948.504296180552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45948.504296180552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45948.504296180552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45948.504296180552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45948.504296180552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45948.504296180552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45948.504296180552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45948.504296180552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45948.504296180552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45948.504296180552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45948.504296180552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45948.504296180552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45948.504296180552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45948.504296180552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45948.504296180552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45948.504296180552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45948.504296180552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45948.504296180552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45948.504296180552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45948.504296180552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45948.504296180552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45948.504296180552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45948.504296180552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45948.504296180552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45948.504296180552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45948.504296180552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45948.504296180552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45948.504296180552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45948.504296180552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45948.504296180552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45948.504296180552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45948.504296180552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45948.504296180552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45948.504296180552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45948.504296180552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45948.504296180552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45948.504296180552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45948.504296180552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45948.504296180552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45948.504296180552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45948.504296180552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45948.504296180552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45948.504296180552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45948.504296180552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45948.504296180552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45948.504296180552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45948.504296180552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45948.504296180552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45948.504296180552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45948.504296180552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45948.504296180552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45948.504296180552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45948.504296180552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45948.504296180552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45948.504296180552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45948.504296180552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45948.504296180552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45948.504296180552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45948.504296180552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45948.504296180552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45948.504296180552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45948.504296180552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45948.504296180552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45948.504296180552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45948.504296180552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45948.504296180552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45948.504296180552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45948.504296180552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45948.504296180552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45948.504296180552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45948.504296180552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45948.504296180552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45948.504296180552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45948.504296180552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45948.504296180552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45948.504296180552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45948.504296180552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45948.504296180552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45948.504296180552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45948.504296180552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45948.504296180552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45948.504296180552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45948.504296180552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45948.504296180552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45948.504296180552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45948.504296180552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45948.504296180552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45948.504296180552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45948.504296180552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45948.504296180552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45948.504296180552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45948.504296180552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45948.504296180552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45948.504296180552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45948.504296180552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45948.504296180552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45948.504296180552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45948.504296180552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45948.504296180552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45948.504296180552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45948.504296180552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45948.504296180552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45948.504296180552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45948.504296180552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45948.504296180552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45948.504296180552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45948.504296180552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45948.504296180552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45948.504296180552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45948.504296180552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45948.504296180552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45948.504296180552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45948.504296180552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45948.504296180552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45948.504296180552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45948.504296180552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45948.504296180552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45948.504296180552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45948.504296180552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45948.504296180552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45948.504296180552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45948.504296180552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45948.504296180552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45948.504296180552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45948.504296180552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45948.504296180552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45948.504296180552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45948.504296180552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45948.504296180552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45948.504296180552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45948.504296180552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45948.504296180552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45948.504296180552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45948.504296180552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45948.504296180552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45948.504296180552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45948.504296180552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45948.504296180552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45948.504296180552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45948.504296180552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45948.504296180552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45948.504296180552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45948.504296180552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45948.504296180552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45948.504296180552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45948.504296180552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45948.504296180552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45948.504296180552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45948.504296180552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45948.504296180552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45948.504296180552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45948.504296180552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45948.504296180552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45948.504296180552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45948.504296180552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45948.504296180552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45948.504296180552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45948.504296180552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45948.504296180552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45948.504296180552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45948.504296180552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45948.504296180552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45948.504296180552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45948.504296180552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45948.504296180552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45948.504296180552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45948.504296180552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45948.504296180552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45948.504296180552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45948.504296180552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45948.504296180552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45948.504296180552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45948.504296180552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45948.504296180552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45948.504296180552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45948.504296180552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45948.504296180552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45948.504296180552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45948.504296180552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45948.504296180552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45948.504296180552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45948.504296180552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45948.504296180552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45948.504296180552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45948.504296180552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45948.504296180552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45948.504296180552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45948.504296180552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45948.504296180552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45948.504296180552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45948.504296180552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45948.504296180552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45948.504296180552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45948.504296180552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45948.504296180552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45948.504296180552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45948.504296180552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45948.504296180552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45948.504296180552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45948.504296180552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45948.504296180552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45948.504296180552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45948.504296180552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45948.504296180552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45948.504296180552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45948.504296180552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45948.504296180552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45948.504296180552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45948.504296180552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45948.504296180552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45948.504296180552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45948.504296180552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45948.504296180552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45948.504296180552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45948.504296180552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45948.504296180552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45948.504296180552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45948.504296180552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45948.504296180552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45948.504296180552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45948.504296180552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45948.504296180552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45948.504296180552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45948.504296180552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45948.504296180552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45948.504296180552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45948.504296180552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45948.504296180552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45948.504296180552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45948.504296180552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45948.504296180552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45948.504296180552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45948.504296180552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45948.504296180552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45948.504296180552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45948.504296180552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45948.504296180552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45948.504296180552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45948.504296180552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45948.504296180552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45948.504296180552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45948.504296180552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45948.504296180552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45948.504296180552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45948.504296180552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45948.504296180552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45948.504296180552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45948.504296180552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45948.504296180552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45948.504296180552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45948.504296180552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45948.504296180552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45948.504296180552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45948.504296180552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45948.504296180552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45948.504296180552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45948.504296180552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45948.504296180552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45948.504296180552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45948.504296180552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45948.504296180552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45948.504296180552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45948.504296180552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45948.504296180552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45948.504296180552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45948.504296180552</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21.731448958329565</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8.9752336805540835</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0.42743275462271413</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0.34485173611028586</v>
      </c>
      <c r="H5" s="149">
        <v>45948.092499999999</v>
      </c>
      <c r="I5" s="145" t="str">
        <f>IFERROR(VLOOKUP(D5,DB!A:F,6,0),"")</f>
        <v>SCECO</v>
      </c>
      <c r="J5" s="145" t="str">
        <f>IFERROR(VLOOKUP(D5,DB!A:G,7,0),"")</f>
        <v>In progress</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39081</v>
      </c>
      <c r="B6" s="145" t="str">
        <f>IFERROR(VLOOKUP(D6,DB!A:K,11,0),"")</f>
        <v>R6</v>
      </c>
      <c r="C6" s="145">
        <v>1</v>
      </c>
      <c r="D6" s="145" t="s">
        <v>33255</v>
      </c>
      <c r="E6" s="145" t="s">
        <v>39073</v>
      </c>
      <c r="F6" s="149">
        <v>45948.216736111113</v>
      </c>
      <c r="G6" s="148">
        <f ca="1">IFERROR(NOW()-F6,"-")</f>
        <v>0.28756006943876855</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39083</v>
      </c>
      <c r="B7" s="145" t="s">
        <v>5398</v>
      </c>
      <c r="C7" s="108">
        <v>1</v>
      </c>
      <c r="D7" s="106" t="s">
        <v>35408</v>
      </c>
      <c r="E7" s="109" t="s">
        <v>38964</v>
      </c>
      <c r="F7" s="110">
        <v>45948.398449074077</v>
      </c>
      <c r="G7" s="78">
        <f ca="1">IFERROR(NOW()-F7,"-")</f>
        <v>0.10584710647526663</v>
      </c>
      <c r="H7" s="110">
        <v>45948.398449074077</v>
      </c>
      <c r="I7" s="106" t="str">
        <f>IFERROR(VLOOKUP(D7,DB!A:F,6,0),"")</f>
        <v>SCECO</v>
      </c>
      <c r="J7" s="105" t="str">
        <f>IFERROR(VLOOKUP(D7,DB!A:G,7,0),"")</f>
        <v>Good</v>
      </c>
      <c r="K7" s="111" t="s">
        <v>39084</v>
      </c>
      <c r="L7" s="112" t="str">
        <f>IFERROR(VLOOKUP(D7,DB!A:I,9,0),"")</f>
        <v>Latis</v>
      </c>
    </row>
    <row r="8" spans="1:16383" ht="31.5" customHeight="1">
      <c r="A8" s="107" t="s">
        <v>39085</v>
      </c>
      <c r="B8" s="145" t="s">
        <v>5398</v>
      </c>
      <c r="C8" s="108">
        <v>2</v>
      </c>
      <c r="D8" s="106" t="s">
        <v>32661</v>
      </c>
      <c r="E8" s="109" t="s">
        <v>38964</v>
      </c>
      <c r="F8" s="110">
        <v>45948.416203703702</v>
      </c>
      <c r="G8" s="78">
        <f ca="1">IFERROR(NOW()-F8,"-")</f>
        <v>8.8092476849851664E-2</v>
      </c>
      <c r="H8" s="110">
        <v>45948.416203703702</v>
      </c>
      <c r="I8" s="106" t="str">
        <f>IFERROR(VLOOKUP(D8,DB!A:F,6,0),"")</f>
        <v>SCECO</v>
      </c>
      <c r="J8" s="105" t="str">
        <f>IFERROR(VLOOKUP(D8,DB!A:G,7,0),"")</f>
        <v>Dead</v>
      </c>
      <c r="K8" s="111" t="s">
        <v>39086</v>
      </c>
      <c r="L8" s="112" t="str">
        <f>IFERROR(VLOOKUP(D8,DB!A:I,9,0),"")</f>
        <v>Latis</v>
      </c>
    </row>
    <row r="9" spans="1:16383" ht="31.5" customHeight="1">
      <c r="A9" s="107"/>
      <c r="B9" s="106" t="str">
        <f>IFERROR(VLOOKUP(D9,DB!A:K,11,0),"")</f>
        <v/>
      </c>
      <c r="C9" s="108"/>
      <c r="D9" s="106"/>
      <c r="E9" s="109"/>
      <c r="F9" s="110"/>
      <c r="G9" s="78">
        <f ca="1">IFERROR(NOW()-F9,"-")</f>
        <v>45948.504296180552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45948.504296180552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45948.504296180552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45948.504296180552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45948.504296180552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45948.504296180552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45948.504296180552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45948.504296180552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45948.504296180552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45948.504296180552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45948.504296180552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45948.504296180552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45948.504296180552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45948.504296180552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45948.504296180552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45948.504296180552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45948.504296180552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45948.504296180552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45948.504296180552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45948.504296180552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45948.504296180552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45948.504296180552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45948.504296180552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45948.504296180552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45948.504296180552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45948.504296180552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45948.504296180552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45948.504296180552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45948.504296180552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45948.504296180552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45948.504296180552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45948.504296180552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45948.504296180552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45948.504296180552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45948.504296180552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45948.504296180552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45948.504296180552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45948.504296180552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45948.504296180552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45948.504296180552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45948.504296180552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45948.504296180552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45948.504296180552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45948.504296180552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45948.504296180552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45948.504296180552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45948.504296180552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45948.504296180552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45948.504296180552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45948.504296180552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45948.504296180552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45948.504296180552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45948.504296180552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45948.504296180552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45948.504296180552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45948.504296180552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45948.504296180552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45948.504296180552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45948.504296180552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45948.504296180552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45948.504296180552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45948.504296180552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45948.504296180552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45948.504296180552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45948.504296180552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45948.504296180552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45948.504296180552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45948.504296180552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45948.504296180552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45948.504296180552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45948.504296180552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45948.504296180552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45948.504296180552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45948.504296180552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45948.504296180552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45948.504296180552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45948.504296180552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45948.504296180552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45948.504296180552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45948.504296180552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45948.504296180552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45948.504296180552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45948.504296180552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45948.504296180552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45948.504296180552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45948.504296180552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45948.504296180552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45948.504296180552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2025-10-18T09:07:00Z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