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810" documentId="13_ncr:1_{F6CB121F-512D-4AA6-A0C1-0FB36C537598}" xr6:coauthVersionLast="47" xr6:coauthVersionMax="47" xr10:uidLastSave="{7BE26CFA-30A2-480D-8A43-73E2E17F63E4}"/>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 i="1" l="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B3" i="1"/>
  <c r="B4" i="1"/>
  <c r="B5" i="1"/>
  <c r="B6" i="1"/>
  <c r="B7" i="1"/>
  <c r="B8" i="1"/>
  <c r="B9" i="1"/>
  <c r="B10" i="1"/>
  <c r="B11" i="1"/>
  <c r="B12" i="1"/>
  <c r="B13" i="1"/>
  <c r="B14" i="1"/>
  <c r="B15" i="1"/>
  <c r="B16" i="1"/>
  <c r="G2" i="1"/>
  <c r="I2" i="1"/>
  <c r="J2" i="1"/>
  <c r="L2" i="1"/>
  <c r="I3" i="1"/>
  <c r="I4" i="1"/>
  <c r="I5" i="1"/>
  <c r="I6" i="1"/>
  <c r="I7" i="1"/>
  <c r="I8" i="1"/>
  <c r="I9" i="1"/>
  <c r="I10" i="1"/>
  <c r="I11" i="1"/>
  <c r="I12" i="1"/>
  <c r="I13" i="1"/>
  <c r="I14" i="1"/>
  <c r="I15" i="1"/>
  <c r="I1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3" i="1"/>
  <c r="L3" i="1"/>
  <c r="G4" i="1"/>
  <c r="L4" i="1"/>
  <c r="G5" i="1"/>
  <c r="L5" i="1"/>
  <c r="G6" i="1"/>
  <c r="L6" i="1"/>
  <c r="G7" i="1"/>
  <c r="L7" i="1"/>
  <c r="G8" i="1"/>
  <c r="L8" i="1"/>
  <c r="G9" i="1"/>
  <c r="L9" i="1"/>
  <c r="G10" i="1"/>
  <c r="L10" i="1"/>
  <c r="G11" i="1"/>
  <c r="L11" i="1"/>
  <c r="G12" i="1"/>
  <c r="L12" i="1"/>
  <c r="G13" i="1"/>
  <c r="L13" i="1"/>
  <c r="G14" i="1"/>
  <c r="L14" i="1"/>
  <c r="G15" i="1"/>
  <c r="L15" i="1"/>
  <c r="G16" i="1"/>
  <c r="L16" i="1"/>
</calcChain>
</file>

<file path=xl/sharedStrings.xml><?xml version="1.0" encoding="utf-8"?>
<sst xmlns="http://schemas.openxmlformats.org/spreadsheetml/2006/main" count="178582" uniqueCount="39073">
  <si>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</si>
  <si>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</si>
  <si>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</si>
  <si>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</si>
  <si>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</si>
  <si>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</si>
  <si>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</si>
  <si>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</si>
  <si>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</si>
  <si>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</si>
  <si>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</si>
  <si>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</si>
  <si>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</si>
  <si>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</si>
  <si>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</si>
  <si>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</si>
  <si>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</si>
  <si>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</si>
  <si>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</si>
  <si>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</si>
  <si>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</si>
  <si>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</si>
  <si>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</si>
  <si>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</si>
  <si>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</si>
  <si>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</si>
  <si>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</si>
  <si>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</si>
  <si>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</si>
  <si>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</si>
  <si>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</si>
  <si>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</si>
  <si>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</si>
  <si>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</si>
  <si>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</si>
  <si>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</si>
  <si>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</si>
  <si>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</si>
  <si>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</si>
  <si>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</si>
  <si>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</si>
  <si>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</si>
  <si>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</si>
  <si>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</si>
  <si>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</si>
  <si>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</si>
  <si>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</si>
  <si>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</si>
  <si>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</si>
  <si>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</si>
  <si>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</si>
  <si>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</si>
  <si>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</si>
  <si>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</si>
  <si>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</si>
  <si>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</si>
  <si>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</si>
  <si>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</si>
  <si>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</si>
  <si>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</si>
  <si>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</si>
  <si>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</si>
  <si>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</si>
  <si>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</si>
  <si>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</si>
  <si>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</si>
  <si>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</si>
  <si>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</si>
  <si>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</si>
  <si>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</si>
  <si>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</si>
  <si>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</si>
  <si>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</si>
  <si>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</si>
  <si>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</si>
  <si>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</si>
  <si>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</si>
  <si>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</si>
  <si>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</si>
  <si>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</si>
  <si>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</si>
  <si>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</si>
  <si>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</si>
  <si>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</si>
  <si>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</si>
  <si>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</si>
  <si>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</si>
  <si>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</si>
  <si>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</si>
  <si>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</si>
  <si>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</si>
  <si>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</si>
  <si>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</si>
  <si>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</si>
  <si>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</si>
  <si>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</si>
  <si>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</si>
  <si>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</si>
  <si>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</si>
  <si>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</si>
  <si>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</si>
  <si>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</si>
  <si>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</si>
  <si>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</si>
  <si>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</si>
  <si>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</si>
  <si>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</si>
  <si>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</si>
  <si>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</si>
  <si>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</si>
  <si>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</si>
  <si>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</si>
  <si>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</si>
  <si>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</si>
  <si>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</si>
  <si>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</si>
  <si>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</si>
  <si>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</si>
  <si>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</si>
  <si>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</si>
  <si>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</si>
  <si>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</si>
  <si>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</si>
  <si>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</si>
  <si>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</si>
  <si>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</si>
  <si>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</si>
  <si>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</si>
  <si>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</si>
  <si>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</si>
  <si>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</si>
  <si>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</si>
  <si>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</si>
  <si>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</si>
  <si>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</si>
  <si>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</si>
  <si>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</si>
  <si>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</si>
  <si>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</si>
  <si>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</si>
  <si>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</si>
  <si>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</si>
  <si>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</si>
  <si>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</si>
  <si>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</si>
  <si>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</si>
  <si>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</si>
  <si>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</si>
  <si>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</si>
  <si>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</si>
  <si>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</si>
  <si>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</si>
  <si>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</si>
  <si>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</si>
  <si>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</si>
  <si>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</si>
  <si>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</si>
  <si>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</si>
  <si>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</si>
  <si>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</si>
  <si>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</si>
  <si>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</si>
  <si>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</si>
  <si>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</si>
  <si>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</si>
  <si>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</si>
  <si>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</si>
  <si>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</si>
  <si>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</si>
  <si>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</si>
  <si>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</si>
  <si>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</si>
  <si>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</si>
  <si>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</si>
  <si>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</si>
  <si>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</si>
  <si>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</si>
  <si>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</si>
  <si>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</si>
  <si>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</si>
  <si>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</si>
  <si>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</si>
  <si>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</si>
  <si>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</si>
  <si>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</si>
  <si>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</si>
  <si>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</si>
  <si>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</si>
  <si>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</si>
  <si>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</si>
  <si>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</si>
  <si>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</si>
  <si>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</si>
  <si>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</si>
  <si>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</si>
  <si>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</si>
  <si>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</si>
  <si>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</si>
  <si>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</si>
  <si>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</si>
  <si>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</si>
  <si>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</si>
  <si>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</si>
  <si>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</si>
  <si>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</si>
  <si>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</si>
  <si>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</si>
  <si>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</si>
  <si>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</si>
  <si>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</si>
  <si>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</si>
  <si>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</si>
  <si>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</si>
  <si>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</si>
  <si>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</si>
  <si>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</si>
  <si>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</si>
  <si>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</si>
  <si>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</si>
  <si>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</si>
  <si>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</si>
  <si>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</si>
  <si>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</si>
  <si>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</si>
  <si>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</si>
  <si>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</si>
  <si>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</si>
  <si>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</si>
  <si>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</si>
  <si>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</si>
  <si>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</si>
  <si>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</si>
  <si>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</si>
  <si>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</si>
  <si>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</si>
  <si>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</si>
  <si>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</si>
  <si>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</si>
  <si>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</si>
  <si>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</si>
  <si>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</si>
  <si>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</si>
  <si>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</si>
  <si>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</si>
  <si>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</si>
  <si>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</si>
  <si>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</si>
  <si>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</si>
  <si>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</si>
  <si>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</si>
  <si>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</si>
  <si>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</si>
  <si>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</si>
  <si>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</si>
  <si>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</si>
  <si>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</si>
  <si>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</si>
  <si>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</si>
  <si>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</si>
  <si>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</si>
  <si>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</si>
  <si>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</si>
  <si>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</si>
  <si>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</si>
  <si>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</si>
  <si>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</si>
  <si>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</si>
  <si>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</si>
  <si>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</si>
  <si>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</si>
  <si>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</si>
  <si>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</si>
  <si>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</si>
  <si>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</si>
  <si>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</si>
  <si>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</si>
  <si>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</si>
  <si>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</si>
  <si>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</si>
  <si>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</si>
  <si>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</si>
  <si>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</si>
  <si>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</si>
  <si>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</si>
  <si>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</si>
  <si>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</si>
  <si>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</si>
  <si>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</si>
  <si>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</si>
  <si>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</si>
  <si>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</si>
  <si>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</si>
  <si>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</si>
  <si>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</si>
  <si>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</si>
  <si>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</si>
  <si>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</si>
  <si>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</si>
  <si>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</si>
  <si>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</si>
  <si>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</si>
  <si>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</si>
  <si>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</si>
  <si>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</si>
  <si>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</si>
  <si>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</si>
  <si>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</si>
  <si>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</si>
  <si>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</si>
  <si>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</si>
  <si>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</si>
  <si>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</si>
  <si>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</si>
  <si>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</si>
  <si>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</si>
  <si>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</si>
  <si>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</si>
  <si>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</si>
  <si>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</si>
  <si>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</si>
  <si>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</si>
  <si>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</si>
  <si>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</si>
  <si>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</si>
  <si>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</si>
  <si>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</si>
  <si>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</si>
  <si>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</si>
  <si>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</si>
  <si>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</si>
  <si>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</si>
  <si>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</si>
  <si>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</si>
  <si>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</si>
  <si>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</si>
  <si>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</si>
  <si>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</si>
  <si>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</si>
  <si>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</si>
  <si>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</si>
  <si>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</si>
  <si>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</si>
  <si>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</si>
  <si>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</si>
  <si>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</si>
  <si>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</si>
  <si>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</si>
  <si>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</si>
  <si>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</si>
  <si>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</si>
  <si>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</si>
  <si>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</si>
  <si>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</si>
  <si>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</si>
  <si>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</si>
  <si>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</si>
  <si>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</si>
  <si>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</si>
  <si>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</si>
  <si>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</si>
  <si>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</si>
  <si>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</si>
  <si>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</si>
  <si>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</si>
  <si>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</si>
  <si>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</si>
  <si>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</si>
  <si>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</si>
  <si>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</si>
  <si>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</si>
  <si>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</si>
  <si>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</si>
  <si>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</si>
  <si>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</si>
  <si>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</si>
  <si>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</si>
  <si>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</si>
  <si>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</si>
  <si>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</si>
  <si>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</si>
  <si>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</si>
  <si>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</si>
  <si>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</si>
  <si>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</si>
  <si>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</si>
  <si>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</si>
  <si>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</si>
  <si>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</si>
  <si>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</si>
  <si>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</si>
  <si>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</si>
  <si>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</si>
  <si>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</si>
  <si>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</si>
  <si>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</si>
  <si>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</si>
  <si>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</si>
  <si>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</si>
  <si>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</si>
  <si>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</si>
  <si>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</si>
  <si>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</si>
  <si>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</si>
  <si>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</si>
  <si>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</si>
  <si>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</si>
  <si>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</si>
  <si>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</si>
  <si>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</si>
  <si>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</si>
  <si>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</si>
  <si>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</si>
  <si>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</si>
  <si>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</si>
  <si>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</si>
  <si>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</si>
  <si>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</si>
  <si>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</si>
  <si>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</si>
  <si>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</si>
  <si>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</si>
  <si>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</si>
  <si>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</si>
  <si>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</si>
  <si>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</si>
  <si>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</si>
  <si>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</si>
  <si>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</si>
  <si>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</si>
  <si>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</si>
  <si>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</si>
  <si>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</si>
  <si>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</si>
  <si>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</si>
  <si>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</si>
  <si>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</si>
  <si>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</si>
  <si>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</si>
  <si>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</si>
  <si>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</si>
  <si>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</si>
  <si>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</si>
  <si>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</si>
  <si>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</si>
  <si>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</si>
  <si>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</si>
  <si>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</si>
  <si>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</si>
  <si>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</si>
  <si>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</si>
  <si>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</si>
  <si>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</si>
  <si>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</si>
  <si>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</si>
  <si>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</si>
  <si>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</si>
  <si>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</si>
  <si>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</si>
  <si>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</si>
  <si>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</si>
  <si>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</si>
  <si>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</si>
  <si>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</si>
  <si>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</si>
  <si>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</si>
  <si>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</si>
  <si>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</si>
  <si>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</si>
  <si>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</si>
  <si>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</si>
  <si>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</si>
  <si>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</si>
  <si>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</si>
  <si>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</si>
  <si>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</si>
  <si>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</si>
  <si>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</si>
  <si>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</si>
  <si>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</si>
  <si>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</si>
  <si>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</si>
  <si>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</si>
  <si>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</si>
  <si>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</si>
  <si>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</si>
  <si>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</si>
  <si>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</si>
  <si>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</si>
  <si>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</si>
  <si>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</si>
  <si>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</si>
  <si>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</si>
  <si>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</si>
  <si>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</si>
  <si>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</si>
  <si>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</si>
  <si>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</si>
  <si>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</si>
  <si>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</si>
  <si>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</si>
  <si>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</si>
  <si>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</si>
  <si>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</si>
  <si>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</si>
  <si>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</si>
  <si>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</si>
  <si>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</si>
  <si>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</si>
  <si>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</si>
  <si>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</si>
  <si>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</si>
  <si>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</si>
  <si>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</si>
  <si>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</si>
  <si>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</si>
  <si>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</si>
  <si>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</si>
  <si>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</si>
  <si>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</si>
  <si>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</si>
  <si>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</si>
  <si>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</si>
  <si>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</si>
  <si>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</si>
  <si>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</si>
  <si>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</si>
  <si>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</si>
  <si>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</si>
  <si>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</si>
  <si>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</si>
  <si>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</si>
  <si>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</si>
  <si>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</si>
  <si>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</si>
  <si>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</si>
  <si>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</si>
  <si>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</si>
  <si>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</si>
  <si>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</si>
  <si>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</si>
  <si>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</si>
  <si>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</si>
  <si>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</si>
  <si>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</si>
  <si>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</si>
  <si>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</si>
  <si>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</si>
  <si>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</si>
  <si>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</si>
  <si>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</si>
  <si>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</si>
  <si>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</si>
  <si>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</si>
  <si>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</si>
  <si>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</si>
  <si>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</si>
  <si>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</si>
  <si>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</si>
  <si>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</si>
  <si>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</si>
  <si>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</si>
  <si>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</si>
  <si>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</si>
  <si>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</si>
  <si>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</si>
  <si>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</si>
  <si>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</si>
  <si>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</si>
  <si>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</si>
  <si>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</si>
  <si>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</si>
  <si>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</si>
  <si>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</si>
  <si>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</si>
  <si>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</si>
  <si>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</si>
  <si>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</si>
  <si>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</si>
  <si>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</si>
  <si>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</si>
  <si>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</si>
  <si>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</si>
  <si>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</si>
  <si>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</si>
  <si>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</si>
  <si>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</si>
  <si>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</si>
  <si>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</si>
  <si>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</si>
  <si>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</si>
  <si>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</si>
  <si>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</si>
  <si>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</si>
  <si>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</si>
  <si>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</si>
  <si>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</si>
  <si>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</si>
  <si>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</si>
  <si>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</si>
  <si>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</si>
  <si>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</si>
  <si>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</si>
  <si>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</si>
  <si>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</si>
  <si>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</si>
  <si>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</si>
  <si>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</si>
  <si>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</si>
  <si>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</si>
  <si>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</si>
  <si>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</si>
  <si>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</si>
  <si>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</si>
  <si>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</si>
  <si>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</si>
  <si>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</si>
  <si>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</si>
  <si>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</si>
  <si>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</si>
  <si>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</si>
  <si>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</si>
  <si>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</si>
  <si>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</si>
  <si>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</si>
  <si>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</si>
  <si>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</si>
  <si>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</si>
  <si>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</si>
  <si>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</si>
  <si>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</si>
  <si>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</si>
  <si>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</si>
  <si>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</si>
  <si>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</si>
  <si>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</si>
  <si>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</si>
  <si>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</si>
  <si>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</si>
  <si>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</si>
  <si>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</si>
  <si>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</si>
  <si>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</si>
  <si>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</si>
  <si>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</si>
  <si>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</si>
  <si>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</si>
  <si>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</si>
  <si>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</si>
  <si>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</si>
  <si>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</si>
  <si>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</si>
  <si>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</si>
  <si>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</si>
  <si>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</si>
  <si>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</si>
  <si>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</si>
  <si>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</si>
  <si>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</si>
  <si>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</si>
  <si>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</si>
  <si>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</si>
  <si>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</si>
  <si>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</si>
  <si>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</si>
  <si>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</si>
  <si>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</si>
  <si>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</si>
  <si>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</si>
  <si>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</si>
  <si>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</si>
  <si>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</si>
  <si>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</si>
  <si>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</si>
  <si>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</si>
  <si>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</si>
  <si>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</si>
  <si>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</si>
  <si>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</si>
  <si>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</si>
  <si>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</si>
  <si>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</si>
  <si>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</si>
  <si>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</si>
  <si>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</si>
  <si>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</si>
  <si>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</si>
  <si>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</si>
  <si>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</si>
  <si>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</si>
  <si>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</si>
  <si>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</si>
  <si>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</si>
  <si>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</si>
  <si>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</si>
  <si>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</si>
  <si>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</si>
  <si>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</si>
  <si>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</si>
  <si>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</si>
  <si>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</si>
  <si>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</si>
  <si>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</si>
  <si>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</si>
  <si>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</si>
  <si>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</si>
  <si>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</si>
  <si>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</si>
  <si>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</si>
  <si>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</si>
  <si>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</si>
  <si>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</si>
  <si>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</si>
  <si>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</si>
  <si>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</si>
  <si>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</si>
  <si>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</si>
  <si>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</si>
  <si>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</si>
  <si>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</si>
  <si>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</si>
  <si>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</si>
  <si>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</si>
  <si>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</si>
  <si>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</si>
  <si>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</si>
  <si>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</si>
  <si>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</si>
  <si>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</si>
  <si>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</si>
  <si>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</si>
  <si>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</si>
  <si>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</si>
  <si>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</si>
  <si>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</si>
  <si>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</si>
  <si>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</si>
  <si>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</si>
  <si>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</si>
  <si>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</si>
  <si>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</si>
  <si>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</si>
  <si>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</si>
  <si>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</si>
  <si>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</si>
  <si>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</si>
  <si>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</si>
  <si>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</si>
  <si>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</si>
  <si>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</si>
  <si>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</si>
  <si>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</si>
  <si>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</si>
  <si>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</si>
  <si>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</si>
  <si>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</si>
  <si>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</si>
  <si>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</si>
  <si>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</si>
  <si>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</si>
  <si>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</si>
  <si>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</si>
  <si>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</si>
  <si>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</si>
  <si>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</si>
  <si>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</si>
  <si>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</si>
  <si>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</si>
  <si>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</si>
  <si>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</si>
  <si>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</si>
  <si>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</si>
  <si>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</si>
  <si>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</si>
  <si>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</si>
  <si>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</si>
  <si>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</si>
  <si>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</si>
  <si>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</si>
  <si>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</si>
  <si>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</si>
  <si>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</si>
  <si>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</si>
  <si>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</si>
  <si>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</si>
  <si>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</si>
  <si>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</si>
  <si>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</si>
  <si>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</si>
  <si>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</si>
  <si>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</si>
  <si>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</si>
  <si>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</si>
  <si>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</si>
  <si>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</si>
  <si>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</si>
  <si>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</si>
  <si>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</si>
  <si>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</si>
  <si>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</si>
  <si>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</si>
  <si>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</si>
  <si>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</si>
  <si>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</si>
  <si>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</si>
  <si>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</si>
  <si>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</si>
  <si>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</si>
  <si>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</si>
  <si>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</si>
  <si>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</si>
  <si>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</si>
  <si>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</si>
  <si>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</si>
  <si>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</si>
  <si>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</si>
  <si>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</si>
  <si>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</si>
  <si>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</si>
  <si>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</si>
  <si>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</si>
  <si>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</si>
  <si>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</si>
  <si>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</si>
  <si>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</si>
  <si>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</si>
  <si>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</si>
  <si>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</si>
  <si>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</si>
  <si>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</si>
  <si>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</si>
  <si>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</si>
  <si>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</si>
  <si>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</si>
  <si>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</si>
  <si>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</si>
  <si>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</si>
  <si>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</si>
  <si>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</si>
  <si>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</si>
  <si>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</si>
  <si>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</si>
  <si>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</si>
  <si>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</si>
  <si>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</si>
  <si>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</si>
  <si>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</si>
  <si>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</si>
  <si>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</si>
  <si>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</si>
  <si>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</si>
  <si>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</si>
  <si>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</si>
  <si>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</si>
  <si>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</si>
  <si>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</si>
  <si>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</si>
  <si>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</si>
  <si>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</si>
  <si>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</si>
  <si>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</si>
  <si>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</si>
  <si>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</si>
  <si>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</si>
  <si>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</si>
  <si>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</si>
  <si>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</si>
  <si>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</si>
  <si>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</si>
  <si>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</si>
  <si>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</si>
  <si>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</si>
  <si>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</si>
  <si>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</si>
  <si>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</si>
  <si>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</si>
  <si>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</si>
  <si>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</si>
  <si>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</si>
  <si>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</si>
  <si>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</si>
  <si>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</si>
  <si>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</si>
  <si>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</si>
  <si>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</si>
  <si>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</si>
  <si>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</si>
  <si>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</si>
  <si>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</si>
  <si>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</si>
  <si>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</si>
  <si>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</si>
  <si>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</si>
  <si>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</si>
  <si>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</si>
  <si>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</si>
  <si>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</si>
  <si>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</si>
  <si>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</si>
  <si>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</si>
  <si>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</si>
  <si>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</si>
  <si>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</si>
  <si>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</si>
  <si>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</si>
  <si>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</si>
  <si>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</si>
  <si>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</si>
  <si>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</si>
  <si>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</si>
  <si>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</si>
  <si>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</si>
  <si>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</si>
  <si>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</si>
  <si>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</si>
  <si>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</si>
  <si>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</si>
  <si>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</si>
  <si>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</si>
  <si>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</si>
  <si>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</si>
  <si>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</si>
  <si>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</si>
  <si>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</si>
  <si>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</si>
  <si>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</si>
  <si>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</si>
  <si>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</si>
  <si>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</si>
  <si>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</si>
  <si>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</si>
  <si>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</si>
  <si>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</si>
  <si>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</si>
  <si>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</si>
  <si>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</si>
  <si>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</si>
  <si>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</si>
  <si>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</si>
  <si>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</si>
  <si>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</si>
  <si>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</si>
  <si>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</si>
  <si>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</si>
  <si>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</si>
  <si>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</si>
  <si>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</si>
  <si>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</si>
  <si>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</si>
  <si>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</si>
  <si>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</si>
  <si>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</si>
  <si>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</si>
  <si>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</si>
  <si>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</si>
  <si>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</si>
  <si>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</si>
  <si>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</si>
  <si>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</si>
  <si>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</si>
  <si>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</si>
  <si>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</si>
  <si>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</si>
  <si>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</si>
  <si>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</si>
  <si>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</si>
  <si>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</si>
  <si>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</si>
  <si>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</si>
  <si>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</si>
  <si>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</si>
  <si>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</si>
  <si>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</si>
  <si>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</si>
  <si>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</si>
  <si>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</si>
  <si>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</si>
  <si>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</si>
  <si>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</si>
  <si>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</si>
  <si>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</si>
  <si>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</si>
  <si>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</si>
  <si>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</si>
  <si>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</si>
  <si>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</si>
  <si>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</si>
  <si>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</si>
  <si>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</si>
  <si>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</si>
  <si>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</si>
  <si>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</si>
  <si>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</si>
  <si>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</si>
  <si>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</si>
  <si>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</si>
  <si>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</si>
  <si>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</si>
  <si>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</si>
  <si>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</si>
  <si>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</si>
  <si>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</si>
  <si>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</si>
  <si>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</si>
  <si>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</si>
  <si>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</si>
  <si>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</si>
  <si>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</si>
  <si>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</si>
  <si>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</si>
  <si>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</si>
  <si>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</si>
  <si>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</si>
  <si>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</si>
  <si>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</si>
  <si>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</si>
  <si>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</si>
  <si>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</si>
  <si>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</si>
  <si>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</si>
  <si>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</si>
  <si>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</si>
  <si>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</si>
  <si>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</si>
  <si>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</si>
  <si>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</si>
  <si>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</si>
  <si>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</si>
  <si>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</si>
  <si>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</si>
  <si>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</si>
  <si>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</si>
  <si>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</si>
  <si>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</si>
  <si>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</si>
  <si>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</si>
  <si>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</si>
  <si>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</si>
  <si>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</si>
  <si>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</si>
  <si>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</si>
  <si>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</si>
  <si>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</si>
  <si>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</si>
  <si>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</si>
  <si>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</si>
  <si>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</si>
  <si>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</si>
  <si>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</si>
  <si>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</si>
  <si>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</si>
  <si>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</si>
  <si>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</si>
  <si>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</si>
  <si>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</si>
  <si>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</si>
  <si>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</si>
  <si>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</si>
  <si>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</si>
  <si>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</si>
  <si>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</si>
  <si>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</si>
  <si>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</si>
  <si>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</si>
  <si>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</si>
  <si>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</si>
  <si>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</si>
  <si>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</si>
  <si>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</si>
  <si>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</si>
  <si>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</si>
  <si>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</si>
  <si>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</si>
  <si>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</si>
  <si>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</si>
  <si>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</si>
  <si>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</si>
  <si>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</si>
  <si>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</si>
  <si>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</si>
  <si>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</si>
  <si>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</si>
  <si>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</si>
  <si>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</si>
  <si>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</si>
  <si>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</si>
  <si>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</si>
  <si>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</si>
  <si>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</si>
  <si>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</si>
  <si>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</si>
  <si>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</si>
  <si>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</si>
  <si>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</si>
  <si>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</si>
  <si>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</si>
  <si>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</si>
  <si>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</si>
  <si>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</si>
  <si>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</si>
  <si>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</si>
  <si>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</si>
  <si>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</si>
  <si>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</si>
  <si>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</si>
  <si>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</si>
  <si>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</si>
  <si>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</si>
  <si>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</si>
  <si>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</si>
  <si>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</si>
  <si>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</si>
  <si>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</si>
  <si>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</si>
  <si>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</si>
  <si>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</si>
  <si>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</si>
  <si>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</si>
  <si>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</si>
  <si>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</si>
  <si>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</si>
  <si>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</si>
  <si>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</si>
  <si>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</si>
  <si>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</si>
  <si>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</si>
  <si>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</si>
  <si>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</si>
  <si>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</si>
  <si>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</si>
  <si>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</si>
  <si>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</si>
  <si>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</si>
  <si>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</si>
  <si>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</si>
  <si>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</si>
  <si>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</si>
  <si>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</si>
  <si>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</si>
  <si>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</si>
  <si>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</si>
  <si>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</si>
  <si>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</si>
  <si>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</si>
  <si>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</si>
  <si>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</si>
  <si>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</si>
  <si>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</si>
  <si>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</si>
  <si>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</si>
  <si>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</si>
  <si>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</si>
  <si>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</si>
  <si>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</si>
  <si>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</si>
  <si>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</si>
  <si>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</si>
  <si>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</si>
  <si>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</si>
  <si>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</si>
  <si>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</si>
  <si>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</si>
  <si>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</si>
  <si>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</si>
  <si>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</si>
  <si>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</si>
  <si>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</si>
  <si>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</si>
  <si>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</si>
  <si>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</si>
  <si>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</si>
  <si>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</si>
  <si>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</si>
  <si>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</si>
  <si>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</si>
  <si>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</si>
  <si>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</si>
  <si>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</si>
  <si>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</si>
  <si>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</si>
  <si>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</si>
  <si>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</si>
  <si>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</si>
  <si>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</si>
  <si>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</si>
  <si>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</si>
  <si>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</si>
  <si>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</si>
  <si>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</si>
  <si>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</si>
  <si>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</si>
  <si>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</si>
  <si>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</si>
  <si>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</si>
  <si>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</si>
  <si>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</si>
  <si>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</si>
  <si>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</si>
  <si>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</si>
  <si>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</si>
  <si>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</si>
  <si>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</si>
  <si>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</si>
  <si>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</si>
  <si>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</si>
  <si>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</si>
  <si>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</si>
  <si>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</si>
  <si>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</si>
  <si>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</si>
  <si>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</si>
  <si>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</si>
  <si>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</si>
  <si>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</si>
  <si>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</si>
  <si>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</si>
  <si>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</si>
  <si>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</si>
  <si>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</si>
  <si>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</si>
  <si>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</si>
  <si>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</si>
  <si>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</si>
  <si>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</si>
  <si>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</si>
  <si>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</si>
  <si>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</si>
  <si>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</si>
  <si>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</si>
  <si>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</si>
  <si>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</si>
  <si>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</si>
  <si>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</si>
  <si>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</si>
  <si>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</si>
  <si>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</si>
  <si>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</si>
  <si>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</si>
  <si>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</si>
  <si>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</si>
  <si>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</si>
  <si>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</si>
  <si>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</si>
  <si>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</si>
  <si>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</si>
  <si>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</si>
  <si>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</si>
  <si>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</si>
  <si>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</si>
  <si>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</si>
  <si>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</si>
  <si>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</si>
  <si>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</si>
  <si>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</si>
  <si>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</si>
  <si>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</si>
  <si>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</si>
  <si>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</si>
  <si>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</si>
  <si>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</si>
  <si>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</si>
  <si>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</si>
  <si>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</si>
  <si>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</si>
  <si>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</si>
  <si>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</si>
  <si>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</si>
  <si>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</si>
  <si>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</si>
  <si>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</si>
  <si>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</si>
  <si>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</si>
  <si>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</si>
  <si>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</si>
  <si>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</si>
  <si>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</si>
  <si>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</si>
  <si>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</si>
  <si>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</si>
  <si>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</si>
  <si>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</si>
  <si>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</si>
  <si>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</si>
  <si>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</si>
  <si>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</si>
  <si>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</si>
  <si>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</si>
  <si>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</si>
  <si>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</si>
  <si>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</si>
  <si>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</si>
  <si>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</si>
  <si>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</si>
  <si>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</si>
  <si>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</si>
  <si>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</si>
  <si>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</si>
  <si>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</si>
  <si>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</si>
  <si>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</si>
  <si>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</si>
  <si>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</si>
  <si>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</si>
  <si>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</si>
  <si>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</si>
  <si>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</si>
  <si>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</si>
  <si>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</si>
  <si>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</si>
  <si>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</si>
  <si>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</si>
  <si>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</si>
  <si>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</si>
  <si>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</si>
  <si>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</si>
  <si>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</si>
  <si>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</si>
  <si>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</si>
  <si>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</si>
  <si>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</si>
  <si>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</si>
  <si>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</si>
  <si>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</si>
  <si>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</si>
  <si>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</si>
  <si>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</si>
  <si>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</si>
  <si>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</si>
  <si>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</si>
  <si>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</si>
  <si>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</si>
  <si>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</si>
  <si>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</si>
  <si>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</si>
  <si>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</si>
  <si>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</si>
  <si>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</si>
  <si>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</si>
  <si>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</si>
  <si>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</si>
  <si>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</si>
  <si>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</si>
  <si>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</si>
  <si>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</si>
  <si>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</si>
  <si>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</si>
  <si>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</si>
  <si>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</si>
  <si>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</si>
  <si>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</si>
  <si>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</si>
  <si>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</si>
  <si>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</si>
  <si>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</si>
  <si>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</si>
  <si>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</si>
  <si>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</si>
  <si>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</si>
  <si>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</si>
  <si>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</si>
  <si>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</si>
  <si>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</si>
  <si>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</si>
  <si>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</si>
  <si>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</si>
  <si>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</si>
  <si>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</si>
  <si>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</si>
  <si>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</si>
  <si>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</si>
  <si>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</si>
  <si>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</si>
  <si>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</si>
  <si>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</si>
  <si>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</si>
  <si>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</si>
  <si>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</si>
  <si>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</si>
  <si>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</si>
  <si>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</si>
  <si>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</si>
  <si>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</si>
  <si>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</si>
  <si>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</si>
  <si>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</si>
  <si>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</si>
  <si>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</si>
  <si>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</si>
  <si>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</si>
  <si>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</si>
  <si>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</si>
  <si>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</si>
  <si>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</si>
  <si>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</si>
  <si>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</si>
  <si>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</si>
  <si>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</si>
  <si>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</si>
  <si>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</si>
  <si>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</si>
  <si>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</si>
  <si>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</si>
  <si>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</si>
  <si>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</si>
  <si>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</si>
  <si>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</si>
  <si>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</si>
  <si>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</si>
  <si>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</si>
  <si>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</si>
  <si>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</si>
  <si>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</si>
  <si>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</si>
  <si>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</si>
  <si>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</si>
  <si>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</si>
  <si>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</si>
  <si>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</si>
  <si>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</si>
  <si>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</si>
  <si>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</si>
  <si>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</si>
  <si>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</si>
  <si>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</si>
  <si>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</si>
  <si>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</si>
  <si>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</si>
  <si>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</si>
  <si>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</si>
  <si>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</si>
  <si>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</si>
  <si>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</si>
  <si>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</si>
  <si>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</si>
  <si>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</si>
  <si>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</si>
  <si>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</si>
  <si>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</si>
  <si>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</si>
  <si>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</si>
  <si>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</si>
  <si>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</si>
  <si>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</si>
  <si>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</si>
  <si>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</si>
  <si>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</si>
  <si>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</si>
  <si>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</si>
  <si>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</si>
  <si>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</si>
  <si>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</si>
  <si>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</si>
  <si>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</si>
  <si>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</si>
  <si>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</si>
  <si>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</si>
  <si>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</si>
  <si>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</si>
  <si>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</si>
  <si>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</si>
  <si>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</si>
  <si>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</si>
  <si>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</si>
  <si>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</si>
  <si>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</si>
  <si>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</si>
  <si>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</si>
  <si>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</si>
  <si>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</si>
  <si>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</si>
  <si>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</si>
  <si>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</si>
  <si>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</si>
  <si>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</si>
  <si>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</si>
  <si>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</si>
  <si>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</si>
  <si>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</si>
  <si>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</si>
  <si>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</si>
  <si>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</si>
  <si>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</si>
  <si>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</si>
  <si>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</si>
  <si>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</si>
  <si>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</si>
  <si>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</si>
  <si>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</si>
  <si>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</si>
  <si>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</si>
  <si>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</si>
  <si>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</si>
  <si>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</si>
  <si>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</si>
  <si>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</si>
  <si>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</si>
  <si>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</si>
  <si>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</si>
  <si>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</si>
  <si>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</si>
  <si>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</si>
  <si>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</si>
  <si>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</si>
  <si>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</si>
  <si>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</si>
  <si>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</si>
  <si>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</si>
  <si>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</si>
  <si>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</si>
  <si>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</si>
  <si>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</si>
  <si>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</si>
  <si>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</si>
  <si>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</si>
  <si>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</si>
  <si>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</si>
  <si>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</si>
  <si>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</si>
  <si>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</si>
  <si>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</si>
  <si>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</si>
  <si>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</si>
  <si>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</si>
  <si>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</si>
  <si>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</si>
  <si>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</si>
  <si>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</si>
  <si>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</si>
  <si>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</si>
  <si>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</si>
  <si>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</si>
  <si>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</si>
  <si>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</si>
  <si>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</si>
  <si>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</si>
  <si>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</si>
  <si>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</si>
  <si>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</si>
  <si>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</si>
  <si>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</si>
  <si>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</si>
  <si>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</si>
  <si>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</si>
  <si>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</si>
  <si>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</si>
  <si>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</si>
  <si>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</si>
  <si>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</si>
  <si>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</si>
  <si>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</si>
  <si>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</si>
  <si>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</si>
  <si>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</si>
  <si>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</si>
  <si>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</si>
  <si>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</si>
  <si>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</si>
  <si>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</si>
  <si>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</si>
  <si>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</si>
  <si>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</si>
  <si>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</si>
  <si>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</si>
  <si>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</si>
  <si>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</si>
  <si>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</si>
  <si>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</si>
  <si>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</si>
  <si>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</si>
  <si>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</si>
  <si>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</si>
  <si>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</si>
  <si>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</si>
  <si>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</si>
  <si>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</si>
  <si>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</si>
  <si>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</si>
  <si>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</si>
  <si>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</si>
  <si>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</si>
  <si>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</si>
  <si>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</si>
  <si>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</si>
  <si>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</si>
  <si>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</si>
  <si>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</si>
  <si>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</si>
  <si>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</si>
  <si>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</si>
  <si>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</si>
  <si>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</si>
  <si>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</si>
  <si>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</si>
  <si>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</si>
  <si>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</si>
  <si>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</si>
  <si>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</si>
  <si>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</si>
  <si>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</si>
  <si>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</si>
  <si>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</si>
  <si>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</si>
  <si>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</si>
  <si>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</si>
  <si>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</si>
  <si>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</si>
  <si>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</si>
  <si>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</si>
  <si>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</si>
  <si>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</si>
  <si>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</si>
  <si>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</si>
  <si>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</si>
  <si>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</si>
  <si>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</si>
  <si>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</si>
  <si>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</si>
  <si>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</si>
  <si>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</si>
  <si>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</si>
  <si>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</si>
  <si>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</si>
  <si>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</si>
  <si>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</si>
  <si>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</si>
  <si>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</si>
  <si>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</si>
  <si>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</si>
  <si>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</si>
  <si>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</si>
  <si>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</si>
  <si>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</si>
  <si>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</si>
  <si>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</si>
  <si>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</si>
  <si>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</si>
  <si>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</si>
  <si>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</si>
  <si>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</si>
  <si>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</si>
  <si>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</si>
  <si>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</si>
  <si>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</si>
  <si>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</si>
  <si>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</si>
  <si>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</si>
  <si>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</si>
  <si>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</si>
  <si>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</si>
  <si>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</si>
  <si>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</si>
  <si>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</si>
  <si>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</si>
  <si>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</si>
  <si>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</si>
  <si>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</si>
  <si>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</si>
  <si>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</si>
  <si>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</si>
  <si>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</si>
  <si>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</si>
  <si>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</si>
  <si>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</si>
  <si>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</si>
  <si>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</si>
  <si>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</si>
  <si>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</si>
  <si>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</si>
  <si>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</si>
  <si>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</si>
  <si>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</si>
  <si>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</si>
  <si>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</si>
  <si>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</si>
  <si>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</si>
  <si>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</si>
  <si>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</si>
  <si>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</si>
  <si>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</si>
  <si>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</si>
  <si>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</si>
  <si>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</si>
  <si>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</si>
  <si>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</si>
  <si>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</si>
  <si>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</si>
  <si>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</si>
  <si>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</si>
  <si>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</si>
  <si>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</si>
  <si>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</si>
  <si>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</si>
  <si>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</si>
  <si>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</si>
  <si>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</si>
  <si>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</si>
  <si>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</si>
  <si>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</si>
  <si>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</si>
  <si>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</si>
  <si>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</si>
  <si>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</si>
  <si>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</si>
  <si>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</si>
  <si>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</si>
  <si>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</si>
  <si>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</si>
  <si>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</si>
  <si>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</si>
  <si>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</si>
  <si>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</si>
  <si>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</si>
  <si>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</si>
  <si>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</si>
  <si>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</si>
  <si>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</si>
  <si>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</si>
  <si>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</si>
  <si>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</si>
  <si>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</si>
  <si>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</si>
  <si>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</si>
  <si>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</si>
  <si>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</si>
  <si>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</si>
  <si>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</si>
  <si>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</si>
  <si>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</si>
  <si>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</si>
  <si>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</si>
  <si>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</si>
  <si>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</si>
  <si>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</si>
  <si>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</si>
  <si>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</si>
  <si>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</si>
  <si>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</si>
  <si>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</si>
  <si>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</si>
  <si>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</si>
  <si>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</si>
  <si>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</si>
  <si>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</si>
  <si>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</si>
  <si>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</si>
  <si>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</si>
  <si>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</si>
  <si>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</si>
  <si>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</si>
  <si>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</si>
  <si>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</si>
  <si>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</si>
  <si>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</si>
  <si>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</si>
  <si>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</si>
  <si>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</si>
  <si>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</si>
  <si>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</si>
  <si>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</si>
  <si>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</si>
  <si>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</si>
  <si>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</si>
  <si>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</si>
  <si>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</si>
  <si>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</si>
  <si>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</si>
  <si>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</si>
  <si>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</si>
  <si>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</si>
  <si>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</si>
  <si>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</si>
  <si>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</si>
  <si>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</si>
  <si>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</si>
  <si>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</si>
  <si>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</si>
  <si>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</si>
  <si>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</si>
  <si>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</si>
  <si>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</si>
  <si>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</si>
  <si>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</si>
  <si>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</si>
  <si>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</si>
  <si>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</si>
  <si>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</si>
  <si>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</si>
  <si>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</si>
  <si>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</si>
  <si>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</si>
  <si>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</si>
  <si>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</si>
  <si>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</si>
  <si>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</si>
  <si>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</si>
  <si>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</si>
  <si>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</si>
  <si>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</si>
  <si>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</si>
  <si>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</si>
  <si>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</si>
  <si>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</si>
  <si>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</si>
  <si>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</si>
  <si>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</si>
  <si>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</si>
  <si>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</si>
  <si>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</si>
  <si>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</si>
  <si>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</si>
  <si>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</si>
  <si>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</si>
  <si>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</si>
  <si>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</si>
  <si>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</si>
  <si>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</si>
  <si>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</si>
  <si>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</si>
  <si>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</si>
  <si>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</si>
  <si>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</si>
  <si>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</si>
  <si>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</si>
  <si>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</si>
  <si>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</si>
  <si>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</si>
  <si>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</si>
  <si>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</si>
  <si>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</si>
  <si>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</si>
  <si>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</si>
  <si>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</si>
  <si>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</si>
  <si>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</si>
  <si>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</si>
  <si>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</si>
  <si>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</si>
  <si>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</si>
  <si>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</si>
  <si>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</si>
  <si>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</si>
  <si>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</si>
  <si>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</si>
  <si>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</si>
  <si>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</si>
  <si>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</si>
  <si>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</si>
  <si>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</si>
  <si>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</si>
  <si>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</si>
  <si>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</si>
  <si>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</si>
  <si>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</si>
  <si>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</si>
  <si>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</si>
  <si>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</si>
  <si>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</si>
  <si>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</si>
  <si>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</si>
  <si>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</si>
  <si>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</si>
  <si>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</si>
  <si>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</si>
  <si>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</si>
  <si>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</si>
  <si>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</si>
  <si>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</si>
  <si>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</si>
  <si>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</si>
  <si>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</si>
  <si>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</si>
  <si>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</si>
  <si>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</si>
  <si>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</si>
  <si>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</si>
  <si>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</si>
  <si>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</si>
  <si>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</si>
  <si>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</si>
  <si>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</si>
  <si>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</si>
  <si>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</si>
  <si>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</si>
  <si>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</si>
  <si>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</si>
  <si>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</si>
  <si>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</si>
  <si>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</si>
  <si>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</si>
  <si>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</si>
  <si>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</si>
  <si>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</si>
  <si>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</si>
  <si>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</si>
  <si>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</si>
  <si>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</si>
  <si>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</si>
  <si>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</si>
  <si>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</si>
  <si>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</si>
  <si>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</si>
  <si>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</si>
  <si>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</si>
  <si>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</si>
  <si>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</si>
  <si>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</si>
  <si>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</si>
  <si>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</si>
  <si>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</si>
  <si>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</si>
  <si>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</si>
  <si>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</si>
  <si>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</si>
  <si>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</si>
  <si>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</si>
  <si>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</si>
  <si>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</si>
  <si>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</si>
  <si>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</si>
  <si>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</si>
  <si>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</si>
  <si>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</si>
  <si>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</si>
  <si>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</si>
  <si>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</si>
  <si>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</si>
  <si>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</si>
  <si>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</si>
  <si>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</si>
  <si>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</si>
  <si>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</si>
  <si>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</si>
  <si>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</si>
  <si>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</si>
  <si>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</si>
  <si>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</si>
  <si>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</si>
  <si>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</si>
  <si>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</si>
  <si>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</si>
  <si>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</si>
  <si>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</si>
  <si>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</si>
  <si>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</si>
  <si>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</si>
  <si>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</si>
  <si>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</si>
  <si>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</si>
  <si>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</si>
  <si>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</si>
  <si>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</si>
  <si>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</si>
  <si>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</si>
  <si>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</si>
  <si>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</si>
  <si>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</si>
  <si>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</si>
  <si>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</si>
  <si>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</si>
  <si>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</si>
  <si>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</si>
  <si>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</si>
  <si>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</si>
  <si>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</si>
  <si>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</si>
  <si>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</si>
  <si>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</si>
  <si>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</si>
  <si>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</si>
  <si>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</si>
  <si>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</si>
  <si>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</si>
  <si>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</si>
  <si>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</si>
  <si>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</si>
  <si>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</si>
  <si>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</si>
  <si>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</si>
  <si>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</si>
  <si>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</si>
  <si>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</si>
  <si>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</si>
  <si>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</si>
  <si>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</si>
  <si>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</si>
  <si>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</si>
  <si>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</si>
  <si>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</si>
  <si>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</si>
  <si>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</si>
  <si>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</si>
  <si>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</si>
  <si>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</si>
  <si>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</si>
  <si>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</si>
  <si>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</si>
  <si>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</si>
  <si>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</si>
  <si>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</si>
  <si>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</si>
  <si>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</si>
  <si>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</si>
  <si>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</si>
  <si>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</si>
  <si>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</si>
  <si>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</si>
  <si>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</si>
  <si>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</si>
  <si>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</si>
  <si>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</si>
  <si>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</si>
  <si>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</si>
  <si>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</si>
  <si>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</si>
  <si>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</si>
  <si>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</si>
  <si>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</si>
  <si>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</si>
  <si>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</si>
  <si>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</si>
  <si>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</si>
  <si>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</si>
  <si>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</si>
  <si>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</si>
  <si>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</si>
  <si>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</si>
  <si>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</si>
  <si>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</si>
  <si>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</si>
  <si>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</si>
  <si>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</si>
  <si>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</si>
  <si>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</si>
  <si>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</si>
  <si>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</si>
  <si>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</si>
  <si>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</si>
  <si>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</si>
  <si>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</si>
  <si>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</si>
  <si>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</si>
  <si>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</si>
  <si>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</si>
  <si>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</si>
  <si>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</si>
  <si>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</si>
  <si>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</si>
  <si>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</si>
  <si>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</si>
  <si>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</si>
  <si>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</si>
  <si>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</si>
  <si>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</si>
  <si>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</si>
  <si>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</si>
  <si>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</si>
  <si>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</si>
  <si>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</si>
  <si>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</si>
  <si>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</si>
  <si>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</si>
  <si>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</si>
  <si>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</si>
  <si>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</si>
  <si>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</si>
  <si>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</si>
  <si>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</si>
  <si>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</si>
  <si>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</si>
  <si>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</si>
  <si>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</si>
  <si>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</si>
  <si>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</si>
  <si>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</si>
  <si>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</si>
  <si>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</si>
  <si>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</si>
  <si>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</si>
  <si>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</si>
  <si>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</si>
  <si>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</si>
  <si>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</si>
  <si>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</si>
  <si>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</si>
  <si>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</si>
  <si>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</si>
  <si>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</si>
  <si>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</si>
  <si>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</si>
  <si>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</si>
  <si>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</si>
  <si>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</si>
  <si>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</si>
  <si>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</si>
  <si>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</si>
  <si>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</si>
  <si>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</si>
  <si>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</si>
  <si>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</si>
  <si>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</si>
  <si>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</si>
  <si>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</si>
  <si>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</si>
  <si>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</si>
  <si>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</si>
  <si>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</si>
  <si>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</si>
  <si>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</si>
  <si>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</si>
  <si>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</si>
  <si>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</si>
  <si>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</si>
  <si>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</si>
  <si>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</si>
  <si>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</si>
  <si>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</si>
  <si>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</si>
  <si>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</si>
  <si>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</si>
  <si>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</si>
  <si>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</si>
  <si>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</si>
  <si>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</si>
  <si>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</si>
  <si>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</si>
  <si>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</si>
  <si>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</si>
  <si>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</si>
  <si>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</si>
  <si>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</si>
  <si>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</si>
  <si>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</si>
  <si>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</si>
  <si>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</si>
  <si>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</si>
  <si>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</si>
  <si>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</si>
  <si>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</si>
  <si>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</si>
  <si>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</si>
  <si>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</si>
  <si>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</si>
  <si>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</si>
  <si>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</si>
  <si>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</si>
  <si>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</si>
  <si>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</si>
  <si>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</si>
  <si>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</si>
  <si>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</si>
  <si>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</si>
  <si>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</si>
  <si>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</si>
  <si>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</si>
  <si>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</si>
  <si>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</si>
  <si>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</si>
  <si>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</si>
  <si>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</si>
  <si>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</si>
  <si>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</si>
  <si>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</si>
  <si>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</si>
  <si>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</si>
  <si>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</si>
  <si>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</si>
  <si>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</si>
  <si>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</si>
  <si>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</si>
  <si>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</si>
  <si>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</si>
  <si>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</si>
  <si>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</si>
  <si>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</si>
  <si>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</si>
  <si>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</si>
  <si>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</si>
  <si>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</si>
  <si>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</si>
  <si>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</si>
  <si>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</si>
  <si>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</si>
  <si>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</si>
  <si>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</si>
  <si>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</si>
  <si>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</si>
  <si>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</si>
  <si>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</si>
  <si>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</si>
  <si>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</si>
  <si>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</si>
  <si>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</si>
  <si>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</si>
  <si>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</si>
  <si>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</si>
  <si>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</si>
  <si>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</si>
  <si>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</si>
  <si>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</si>
  <si>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</si>
  <si>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</si>
  <si>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</si>
  <si>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</si>
  <si>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</si>
  <si>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</si>
  <si>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</si>
  <si>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</si>
  <si>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</si>
  <si>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</si>
  <si>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</si>
  <si>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</si>
  <si>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</si>
  <si>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</si>
  <si>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</si>
  <si>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</si>
  <si>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</si>
  <si>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</si>
  <si>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</si>
  <si>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</si>
  <si>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</si>
  <si>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</si>
  <si>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</si>
  <si>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</si>
  <si>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</si>
  <si>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</si>
  <si>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</si>
  <si>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</si>
  <si>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</si>
  <si>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</si>
  <si>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</si>
  <si>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</si>
  <si>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</si>
  <si>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</si>
  <si>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</si>
  <si>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</si>
  <si>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</si>
  <si>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</si>
  <si>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</si>
  <si>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</si>
  <si>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</si>
  <si>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</si>
  <si>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</si>
  <si>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</si>
  <si>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</si>
  <si>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</si>
  <si>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</si>
  <si>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</si>
  <si>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</si>
  <si>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</si>
  <si>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</si>
  <si>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</si>
  <si>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</si>
  <si>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</si>
  <si>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</si>
  <si>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</si>
  <si>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</si>
  <si>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</si>
  <si>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</si>
  <si>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</si>
  <si>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</si>
  <si>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</si>
  <si>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</si>
  <si>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</si>
  <si>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</si>
  <si>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</si>
  <si>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</si>
  <si>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</si>
  <si>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</si>
  <si>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</si>
  <si>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</si>
  <si>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</si>
  <si>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</si>
  <si>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</si>
  <si>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</si>
  <si>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</si>
  <si>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</si>
  <si>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</si>
  <si>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</si>
  <si>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</si>
  <si>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</si>
  <si>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</si>
  <si>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</si>
  <si>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</si>
  <si>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</si>
  <si>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</si>
  <si>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</si>
  <si>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</si>
  <si>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</si>
  <si>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</si>
  <si>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</si>
  <si>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</si>
  <si>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</si>
  <si>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</si>
  <si>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</si>
  <si>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</si>
  <si>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</si>
  <si>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</si>
  <si>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</si>
  <si>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</si>
  <si>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</si>
  <si>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</si>
  <si>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</si>
  <si>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</si>
  <si>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</si>
  <si>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</si>
  <si>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</si>
  <si>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</si>
  <si>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</si>
  <si>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</si>
  <si>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</si>
  <si>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</si>
  <si>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</si>
  <si>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</si>
  <si>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</si>
  <si>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</si>
  <si>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</si>
  <si>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</si>
  <si>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</si>
  <si>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</si>
  <si>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</si>
  <si>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</si>
  <si>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</si>
  <si>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</si>
  <si>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</si>
  <si>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</si>
  <si>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</si>
  <si>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</si>
  <si>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</si>
  <si>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</si>
  <si>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</si>
  <si>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</si>
  <si>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</si>
  <si>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</si>
  <si>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</si>
  <si>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</si>
  <si>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</si>
  <si>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</si>
  <si>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</si>
  <si>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</si>
  <si>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</si>
  <si>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</si>
  <si>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</si>
  <si>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</si>
  <si>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</si>
  <si>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</si>
  <si>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</si>
  <si>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</si>
  <si>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</si>
  <si>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</si>
  <si>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</si>
  <si>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</si>
  <si>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</si>
  <si>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</si>
  <si>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</si>
  <si>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</si>
  <si>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</si>
  <si>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</si>
  <si>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</si>
  <si>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</si>
  <si>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</si>
  <si>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</si>
  <si>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</si>
  <si>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</si>
  <si>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</si>
  <si>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</si>
  <si>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</si>
  <si>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</si>
  <si>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</si>
  <si>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</si>
  <si>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</si>
  <si>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</si>
  <si>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</si>
  <si>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</si>
  <si>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</si>
  <si>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</si>
  <si>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</si>
  <si>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</si>
  <si>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</si>
  <si>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</si>
  <si>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</si>
  <si>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</si>
  <si>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</si>
  <si>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</si>
  <si>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</si>
  <si>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</si>
  <si>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</si>
  <si>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</si>
  <si>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</si>
  <si>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</si>
  <si>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</si>
  <si>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</si>
  <si>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</si>
  <si>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</si>
  <si>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</si>
  <si>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</si>
  <si>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</si>
  <si>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</si>
  <si>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</si>
  <si>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</si>
  <si>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</si>
  <si>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</si>
  <si>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</si>
  <si>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</si>
  <si>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</si>
  <si>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</si>
  <si>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</si>
  <si>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</si>
  <si>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</si>
  <si>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</si>
  <si>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</si>
  <si>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</si>
  <si>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</si>
  <si>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</si>
  <si>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</si>
  <si>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</si>
  <si>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</si>
  <si>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</si>
  <si>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</si>
  <si>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</si>
  <si>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</si>
  <si>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</si>
  <si>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</si>
  <si>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</si>
  <si>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</si>
  <si>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</si>
  <si>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</si>
  <si>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</si>
  <si>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</si>
  <si>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</si>
  <si>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</si>
  <si>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</si>
  <si>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</si>
  <si>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</si>
  <si>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</si>
  <si>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</si>
  <si>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</si>
  <si>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</si>
  <si>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</si>
  <si>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</si>
  <si>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</si>
  <si>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</si>
  <si>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</si>
  <si>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</si>
  <si>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</si>
  <si>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</si>
  <si>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</si>
  <si>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</si>
  <si>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</si>
  <si>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</si>
  <si>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</si>
  <si>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</si>
  <si>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</si>
  <si>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</si>
  <si>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</si>
  <si>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</si>
  <si>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</si>
  <si>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</si>
  <si>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</si>
  <si>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</si>
  <si>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</si>
  <si>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</si>
  <si>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</si>
  <si>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</si>
  <si>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</si>
  <si>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</si>
  <si>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</si>
  <si>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</si>
  <si>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</si>
  <si>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</si>
  <si>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</si>
  <si>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</si>
  <si>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</si>
  <si>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</si>
  <si>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</si>
  <si>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</si>
  <si>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</si>
  <si>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</si>
  <si>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</si>
  <si>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</si>
  <si>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</si>
  <si>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</si>
  <si>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</si>
  <si>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</si>
  <si>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</si>
  <si>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</si>
  <si>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</si>
  <si>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</si>
  <si>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</si>
  <si>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</si>
  <si>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</si>
  <si>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</si>
  <si>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</si>
  <si>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</si>
  <si>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</si>
  <si>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</si>
  <si>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</si>
  <si>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</si>
  <si>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</si>
  <si>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</si>
  <si>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</si>
  <si>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</si>
  <si>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</si>
  <si>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</si>
  <si>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</si>
  <si>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</si>
  <si>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</si>
  <si>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</si>
  <si>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</si>
  <si>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</si>
  <si>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</si>
  <si>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</si>
  <si>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</si>
  <si>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</si>
  <si>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</si>
  <si>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</si>
  <si>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</si>
  <si>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</si>
  <si>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</si>
  <si>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</si>
  <si>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</si>
  <si>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</si>
  <si>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</si>
  <si>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</si>
  <si>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</si>
  <si>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</si>
  <si>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</si>
  <si>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</si>
  <si>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</si>
  <si>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</si>
  <si>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</si>
  <si>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</si>
  <si>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</si>
  <si>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</si>
  <si>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</si>
  <si>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</si>
  <si>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</si>
  <si>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</si>
  <si>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</si>
  <si>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</si>
  <si>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</si>
  <si>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</si>
  <si>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</si>
  <si>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</si>
  <si>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</si>
  <si>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</si>
  <si>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</si>
  <si>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</si>
  <si>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</si>
  <si>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</si>
  <si>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</si>
  <si>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</si>
  <si>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</si>
  <si>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</si>
  <si>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</si>
  <si>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</si>
  <si>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</si>
  <si>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</si>
  <si>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</si>
  <si>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</si>
  <si>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</si>
  <si>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</si>
  <si>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</si>
  <si>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</si>
  <si>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</si>
  <si>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</si>
  <si>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</si>
  <si>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</si>
  <si>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</si>
  <si>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</si>
  <si>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</si>
  <si>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</si>
  <si>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</si>
  <si>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</si>
  <si>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</si>
  <si>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</si>
  <si>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</si>
  <si>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</si>
  <si>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</si>
  <si>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</si>
  <si>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</si>
  <si>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</si>
  <si>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</si>
  <si>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</si>
  <si>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</si>
  <si>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</si>
  <si>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</si>
  <si>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</si>
  <si>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</si>
  <si>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</si>
  <si>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</si>
  <si>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</si>
  <si>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</si>
  <si>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</si>
  <si>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</si>
  <si>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</si>
  <si>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</si>
  <si>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</si>
  <si>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</si>
  <si>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</si>
  <si>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</si>
  <si>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</si>
  <si>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</si>
  <si>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</si>
  <si>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</si>
  <si>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</si>
  <si>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</si>
  <si>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</si>
  <si>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</si>
  <si>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</si>
  <si>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</si>
  <si>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</si>
  <si>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</si>
  <si>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</si>
  <si>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</si>
  <si>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</si>
  <si>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</si>
  <si>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</si>
  <si>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</si>
  <si>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</si>
  <si>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</si>
  <si>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</si>
  <si>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</si>
  <si>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</si>
  <si>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</si>
  <si>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</si>
  <si>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</si>
  <si>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</si>
  <si>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</si>
  <si>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</si>
  <si>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</si>
  <si>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</si>
  <si>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</si>
  <si>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</si>
  <si>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</si>
  <si>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</si>
  <si>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</si>
  <si>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</si>
  <si>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</si>
  <si>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</si>
  <si>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</si>
  <si>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</si>
  <si>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</si>
  <si>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</si>
  <si>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</si>
  <si>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</si>
  <si>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</si>
  <si>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</si>
  <si>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</si>
  <si>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</si>
  <si>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</si>
  <si>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</si>
  <si>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</si>
  <si>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</si>
  <si>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</si>
  <si>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</si>
  <si>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</si>
  <si>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</si>
  <si>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</si>
  <si>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</si>
  <si>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</si>
  <si>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</si>
  <si>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</si>
  <si>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</si>
  <si>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</si>
  <si>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</si>
  <si>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</si>
  <si>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</si>
  <si>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</si>
  <si>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</si>
  <si>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</si>
  <si>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</si>
  <si>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</si>
  <si>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</si>
  <si>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</si>
  <si>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</si>
  <si>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</si>
  <si>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</si>
  <si>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</si>
  <si>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</si>
  <si>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</si>
  <si>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</si>
  <si>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</si>
  <si>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</si>
  <si>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</si>
  <si>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</si>
  <si>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</si>
  <si>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</si>
  <si>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</si>
  <si>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</si>
  <si>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</si>
  <si>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</si>
  <si>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</si>
  <si>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</si>
  <si>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</si>
  <si>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</si>
  <si>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</si>
  <si>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</si>
  <si>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</si>
  <si>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</si>
  <si>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</si>
  <si>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</si>
  <si>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</si>
  <si>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</si>
  <si>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</si>
  <si>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</si>
  <si>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</si>
  <si>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</si>
  <si>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</si>
  <si>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</si>
  <si>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</si>
  <si>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</si>
  <si>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</si>
  <si>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</si>
  <si>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</si>
  <si>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</si>
  <si>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</si>
  <si>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</si>
  <si>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</si>
  <si>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</si>
  <si>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</si>
  <si>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</si>
  <si>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</si>
  <si>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</si>
  <si>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</si>
  <si>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</si>
  <si>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</si>
  <si>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</si>
  <si>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</si>
  <si>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</si>
  <si>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</si>
  <si>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</si>
  <si>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</si>
  <si>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</si>
  <si>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</si>
  <si>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</si>
  <si>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</si>
  <si>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</si>
  <si>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</si>
  <si>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</si>
  <si>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</si>
  <si>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</si>
  <si>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</si>
  <si>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</si>
  <si>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</si>
  <si>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</si>
  <si>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</si>
  <si>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</si>
  <si>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</si>
  <si>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</si>
  <si>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</si>
  <si>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</si>
  <si>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</si>
  <si>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</si>
  <si>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</si>
  <si>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</si>
  <si>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</si>
  <si>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</si>
  <si>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</si>
  <si>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</si>
  <si>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</si>
  <si>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</si>
  <si>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</si>
  <si>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</si>
  <si>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</si>
  <si>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</si>
  <si>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</si>
  <si>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</si>
  <si>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</si>
  <si>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</si>
  <si>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</si>
  <si>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</si>
  <si>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</si>
  <si>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</si>
  <si>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</si>
  <si>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</si>
  <si>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</si>
  <si>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</si>
  <si>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</si>
  <si>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</si>
  <si>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</si>
  <si>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</si>
  <si>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</si>
  <si>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</si>
  <si>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</si>
  <si>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</si>
  <si>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</si>
  <si>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</si>
  <si>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</si>
  <si>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</si>
  <si>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</si>
  <si>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</si>
  <si>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</si>
  <si>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</si>
  <si>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</si>
  <si>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</si>
  <si>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</si>
  <si>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</si>
  <si>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</si>
  <si>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</si>
  <si>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</si>
  <si>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</si>
  <si>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</si>
  <si>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</si>
  <si>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</si>
  <si>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</si>
  <si>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</si>
  <si>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</si>
  <si>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</si>
  <si>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</si>
  <si>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</si>
  <si>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</si>
  <si>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</si>
  <si>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</si>
  <si>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</si>
  <si>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</si>
  <si>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</si>
  <si>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</si>
  <si>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</si>
  <si>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</si>
  <si>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</si>
  <si>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</si>
  <si>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</si>
  <si>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</si>
  <si>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</si>
  <si>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</si>
  <si>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</si>
  <si>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</si>
  <si>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</si>
  <si>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</si>
  <si>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</si>
  <si>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</si>
  <si>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</si>
  <si>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</si>
  <si>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</si>
  <si>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</si>
  <si>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</si>
  <si>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</si>
  <si>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</si>
  <si>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</si>
  <si>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</si>
  <si>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</si>
  <si>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</si>
  <si>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</si>
  <si>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</si>
  <si>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</si>
  <si>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</si>
  <si>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</si>
  <si>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</si>
  <si>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</si>
  <si>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</si>
  <si>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</si>
  <si>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</si>
  <si>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</si>
  <si>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</si>
  <si>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</si>
  <si>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</si>
  <si>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</si>
  <si>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</si>
  <si>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</si>
  <si>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</si>
  <si>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</si>
  <si>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</si>
  <si>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</si>
  <si>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</si>
  <si>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</si>
  <si>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</si>
  <si>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</si>
  <si>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</si>
  <si>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</si>
  <si>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</si>
  <si>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</si>
  <si>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</si>
  <si>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</si>
  <si>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</si>
  <si>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</si>
  <si>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</si>
  <si>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</si>
  <si>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</si>
  <si>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</si>
  <si>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</si>
  <si>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</si>
  <si>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</si>
  <si>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</si>
  <si>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</si>
  <si>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</si>
  <si>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</si>
  <si>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</si>
  <si>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</si>
  <si>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</si>
  <si>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</si>
  <si>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</si>
  <si>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</si>
  <si>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</si>
  <si>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</si>
  <si>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</si>
  <si>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</si>
  <si>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</si>
  <si>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</si>
  <si>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</si>
  <si>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</si>
  <si>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</si>
  <si>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</si>
  <si>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</si>
  <si>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</si>
  <si>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</si>
  <si>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</si>
  <si>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</si>
  <si>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</si>
  <si>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</si>
  <si>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</si>
  <si>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</si>
  <si>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</si>
  <si>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</si>
  <si>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</si>
  <si>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</si>
  <si>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</si>
  <si>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</si>
  <si>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</si>
  <si>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</si>
  <si>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</si>
  <si>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</si>
  <si>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</si>
  <si>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</si>
  <si>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</si>
  <si>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</si>
  <si>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</si>
  <si>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</si>
  <si>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</si>
  <si>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</si>
  <si>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</si>
  <si>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</si>
  <si>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</si>
  <si>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</si>
  <si>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</si>
  <si>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</si>
  <si>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</si>
  <si>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</si>
  <si>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</si>
  <si>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</si>
  <si>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</si>
  <si>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</si>
  <si>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</si>
  <si>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</si>
  <si>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</si>
  <si>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</si>
  <si>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</si>
  <si>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</si>
  <si>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</si>
  <si>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</si>
  <si>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</si>
  <si>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</si>
  <si>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</si>
  <si>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</si>
  <si>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</si>
  <si>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</si>
  <si>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</si>
  <si>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</si>
  <si>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</si>
  <si>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</si>
  <si>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</si>
  <si>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</si>
  <si>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</si>
  <si>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</si>
  <si>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</si>
  <si>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</si>
  <si>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</si>
  <si>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</si>
  <si>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</si>
  <si>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</si>
  <si>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</si>
  <si>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</si>
  <si>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</si>
  <si>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</si>
  <si>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</si>
  <si>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</si>
  <si>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</si>
  <si>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</si>
  <si>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</si>
  <si>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</si>
  <si>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</si>
  <si>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</si>
  <si>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</si>
  <si>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</si>
  <si>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</si>
  <si>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</si>
  <si>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</si>
  <si>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</si>
  <si>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</si>
  <si>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</si>
  <si>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</si>
  <si>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</si>
  <si>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</si>
  <si>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</si>
  <si>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</si>
  <si>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</si>
  <si>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</si>
  <si>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</si>
  <si>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</si>
  <si>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</si>
  <si>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</si>
  <si>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</si>
  <si>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</si>
  <si>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</si>
  <si>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</si>
  <si>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</si>
  <si>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</si>
  <si>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</si>
  <si>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</si>
  <si>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</si>
  <si>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</si>
  <si>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</si>
  <si>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</si>
  <si>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</si>
  <si>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</si>
  <si>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</si>
  <si>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</si>
  <si>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</si>
  <si>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</si>
  <si>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</si>
  <si>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</si>
  <si>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</si>
  <si>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</si>
  <si>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</si>
  <si>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</si>
  <si>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</si>
  <si>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</si>
  <si>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</si>
  <si>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</si>
  <si>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</si>
  <si>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</si>
  <si>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</si>
  <si>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</si>
  <si>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</si>
  <si>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</si>
  <si>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</si>
  <si>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</si>
  <si>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</si>
  <si>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</si>
  <si>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</si>
  <si>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</si>
  <si>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</si>
  <si>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</si>
  <si>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</si>
  <si>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</si>
  <si>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</si>
  <si>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</si>
  <si>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</si>
  <si>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</si>
  <si>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</si>
  <si>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</si>
  <si>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</si>
  <si>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</si>
  <si>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</si>
  <si>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</si>
  <si>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</si>
  <si>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</si>
  <si>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</si>
  <si>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</si>
  <si>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</si>
  <si>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</si>
  <si>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</si>
  <si>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</si>
  <si>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</si>
  <si>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</si>
  <si>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</si>
  <si>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</si>
  <si>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</si>
  <si>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</si>
  <si>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</si>
  <si>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</si>
  <si>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</si>
  <si>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</si>
  <si>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</si>
  <si>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</si>
  <si>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</si>
  <si>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</si>
  <si>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</si>
  <si>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</si>
  <si>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</si>
  <si>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</si>
  <si>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</si>
  <si>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</si>
  <si>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</si>
  <si>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</si>
  <si>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</si>
  <si>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</si>
  <si>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</si>
  <si>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</si>
  <si>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</si>
  <si>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</si>
  <si>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</si>
  <si>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</si>
  <si>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</si>
  <si>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</si>
  <si>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</si>
  <si>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</si>
  <si>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</si>
  <si>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</si>
  <si>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</si>
  <si>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</si>
  <si>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</si>
  <si>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</si>
  <si>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</si>
  <si>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</si>
  <si>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</si>
  <si>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</si>
  <si>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</si>
  <si>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</si>
  <si>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</si>
  <si>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</si>
  <si>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</si>
  <si>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</si>
  <si>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</si>
  <si>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</si>
  <si>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</si>
  <si>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</si>
  <si>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</si>
  <si>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</si>
  <si>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</si>
  <si>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</si>
  <si>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</si>
  <si>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</si>
  <si>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</si>
  <si>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</si>
  <si>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</si>
  <si>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</si>
  <si>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</si>
  <si>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</si>
  <si>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</si>
  <si>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</si>
  <si>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</si>
  <si>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</si>
  <si>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</si>
  <si>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</si>
  <si>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</si>
  <si>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</si>
  <si>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</si>
  <si>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</si>
  <si>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</si>
  <si>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</si>
  <si>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</si>
  <si>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</si>
  <si>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</si>
  <si>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</si>
  <si>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</si>
  <si>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</si>
  <si>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</si>
  <si>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</si>
  <si>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</si>
  <si>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</si>
  <si>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</si>
  <si>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</si>
  <si>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</si>
  <si>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</si>
  <si>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</si>
  <si>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</si>
  <si>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</si>
  <si>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</si>
  <si>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</si>
  <si>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</si>
  <si>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</si>
  <si>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</si>
  <si>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</si>
  <si>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</si>
  <si>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</si>
  <si>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</si>
  <si>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</si>
  <si>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</si>
  <si>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</si>
  <si>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</si>
  <si>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</si>
  <si>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</si>
  <si>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</si>
  <si>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</si>
  <si>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</si>
  <si>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</si>
  <si>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</si>
  <si>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</si>
  <si>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</si>
  <si>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</si>
  <si>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</si>
  <si>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</si>
  <si>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</si>
  <si>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</si>
  <si>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</si>
  <si>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</si>
  <si>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</si>
  <si>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</si>
  <si>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</si>
  <si>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</si>
  <si>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</si>
  <si>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</si>
  <si>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</si>
  <si>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</si>
  <si>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</si>
  <si>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</si>
  <si>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</si>
  <si>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</si>
  <si>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</si>
  <si>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</si>
  <si>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</si>
  <si>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</si>
  <si>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</si>
  <si>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</si>
  <si>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</si>
  <si>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</si>
  <si>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</si>
  <si>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</si>
  <si>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</si>
  <si>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</si>
  <si>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</si>
  <si>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</si>
  <si>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</si>
  <si>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</si>
  <si>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</si>
  <si>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</si>
  <si>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</si>
  <si>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</si>
  <si>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</si>
  <si>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</si>
  <si>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</si>
  <si>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</si>
  <si>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</si>
  <si>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</si>
  <si>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</si>
  <si>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</si>
  <si>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</si>
  <si>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</si>
  <si>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</si>
  <si>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</si>
  <si>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</si>
  <si>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</si>
  <si>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</si>
  <si>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</si>
  <si>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</si>
  <si>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</si>
  <si>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</si>
  <si>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</si>
  <si>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</si>
  <si>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</si>
  <si>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</si>
  <si>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</si>
  <si>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</si>
  <si>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</si>
  <si>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</si>
  <si>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</si>
  <si>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</si>
  <si>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</si>
  <si>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</si>
  <si>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</si>
  <si>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</si>
  <si>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</si>
  <si>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</si>
  <si>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</si>
  <si>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</si>
  <si>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</si>
  <si>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</si>
  <si>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</si>
  <si>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</si>
  <si>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</si>
  <si>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</si>
  <si>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</si>
  <si>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</si>
  <si>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</si>
  <si>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</si>
  <si>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</si>
  <si>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</si>
  <si>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</si>
  <si>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</si>
  <si>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</si>
  <si>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</si>
  <si>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</si>
  <si>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</si>
  <si>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</si>
  <si>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</si>
  <si>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</si>
  <si>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</si>
  <si>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</si>
  <si>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</si>
  <si>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</si>
  <si>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</si>
  <si>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</si>
  <si>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</si>
  <si>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</si>
  <si>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</si>
  <si>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</si>
  <si>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</si>
  <si>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</si>
  <si>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</si>
  <si>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</si>
  <si>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</si>
  <si>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</si>
  <si>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</si>
  <si>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</si>
  <si>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</si>
  <si>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</si>
  <si>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</si>
  <si>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</si>
  <si>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</si>
  <si>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</si>
  <si>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</si>
  <si>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</si>
  <si>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</si>
  <si>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</si>
  <si>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</si>
  <si>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</si>
  <si>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</si>
  <si>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</si>
  <si>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</si>
  <si>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</si>
  <si>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</si>
  <si>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</si>
  <si>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</si>
  <si>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</si>
  <si>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</si>
  <si>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</si>
  <si>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</si>
  <si>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</si>
  <si>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</si>
  <si>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</si>
  <si>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</si>
  <si>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</si>
  <si>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</si>
  <si>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</si>
  <si>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</si>
  <si>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</si>
  <si>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</si>
  <si>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</si>
  <si>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</si>
  <si>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</si>
  <si>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</si>
  <si>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</si>
  <si>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</si>
  <si>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</si>
  <si>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</si>
  <si>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</si>
  <si>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</si>
  <si>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</si>
  <si>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</si>
  <si>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</si>
  <si>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</si>
  <si>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</si>
  <si>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</si>
  <si>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</si>
  <si>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</si>
  <si>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</si>
  <si>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</si>
  <si>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</si>
  <si>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</si>
  <si>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</si>
  <si>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</si>
  <si>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</si>
  <si>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</si>
  <si>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</si>
  <si>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</si>
  <si>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</si>
  <si>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</si>
  <si>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</si>
  <si>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</si>
  <si>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</si>
  <si>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</si>
  <si>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</si>
  <si>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</si>
  <si>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</si>
  <si>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</si>
  <si>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</si>
  <si>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</si>
  <si>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</si>
  <si>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</si>
  <si>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</si>
  <si>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</si>
  <si>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</si>
  <si>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</si>
  <si>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</si>
  <si>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</si>
  <si>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</si>
  <si>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</si>
  <si>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</si>
  <si>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</si>
  <si>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</si>
  <si>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</si>
  <si>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</si>
  <si>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</si>
  <si>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</si>
  <si>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</si>
  <si>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</si>
  <si>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</si>
  <si>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</si>
  <si>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</si>
  <si>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</si>
  <si>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</si>
  <si>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</si>
  <si>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</si>
  <si>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</si>
  <si>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</si>
  <si>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</si>
  <si>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</si>
  <si>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</si>
  <si>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</si>
  <si>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</si>
  <si>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</si>
  <si>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</si>
  <si>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</si>
  <si>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</si>
  <si>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</si>
  <si>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</si>
  <si>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</si>
  <si>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</si>
  <si>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</si>
  <si>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</si>
  <si>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</si>
  <si>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</si>
  <si>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</si>
  <si>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</si>
  <si>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</si>
  <si>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</si>
  <si>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</si>
  <si>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</si>
  <si>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</si>
  <si>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</si>
  <si>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</si>
  <si>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</si>
  <si>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</si>
  <si>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</si>
  <si>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</si>
  <si>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</si>
  <si>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</si>
  <si>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</si>
  <si>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</si>
  <si>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</si>
  <si>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</si>
  <si>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</si>
  <si>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</si>
  <si>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</si>
  <si>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</si>
  <si>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</si>
  <si>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</si>
  <si>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</si>
  <si>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</si>
  <si>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</si>
  <si>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</si>
  <si>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</si>
  <si>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</si>
  <si>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</si>
  <si>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</si>
  <si>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</si>
  <si>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</si>
  <si>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</si>
  <si>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</si>
  <si>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</si>
  <si>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</si>
  <si>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</si>
  <si>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</si>
  <si>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</si>
  <si>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</si>
  <si>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</si>
  <si>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</si>
  <si>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</si>
  <si>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</si>
  <si>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</si>
  <si>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</si>
  <si>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</si>
  <si>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</si>
  <si>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</si>
  <si>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</si>
  <si>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</si>
  <si>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</si>
  <si>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</si>
  <si>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</si>
  <si>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</si>
  <si>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</si>
  <si>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</si>
  <si>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</si>
  <si>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</si>
  <si>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</si>
  <si>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</si>
  <si>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</si>
  <si>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</si>
  <si>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</si>
  <si>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</si>
  <si>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</si>
  <si>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</si>
  <si>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</si>
  <si>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</si>
  <si>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</si>
  <si>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</si>
  <si>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</si>
  <si>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</si>
  <si>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</si>
  <si>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</si>
  <si>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</si>
  <si>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</si>
  <si>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</si>
  <si>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</si>
  <si>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</si>
  <si>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</si>
  <si>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</si>
  <si>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</si>
  <si>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</si>
  <si>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</si>
  <si>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</si>
  <si>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</si>
  <si>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</si>
  <si>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</si>
  <si>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</si>
  <si>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</si>
  <si>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</si>
  <si>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</si>
  <si>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</si>
  <si>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</si>
  <si>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</si>
  <si>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</si>
  <si>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</si>
  <si>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</si>
  <si>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</si>
  <si>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</si>
  <si>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</si>
  <si>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</si>
  <si>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</si>
  <si>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</si>
  <si>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</si>
  <si>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</si>
  <si>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</si>
  <si>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</si>
  <si>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</si>
  <si>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</si>
  <si>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</si>
  <si>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</si>
  <si>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</si>
  <si>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</si>
  <si>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</si>
  <si>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</si>
  <si>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</si>
  <si>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</si>
  <si>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</si>
  <si>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</si>
  <si>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</si>
  <si>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</si>
  <si>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</si>
  <si>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</si>
  <si>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</si>
  <si>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</si>
  <si>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</si>
  <si>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</si>
  <si>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</si>
  <si>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</si>
  <si>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</si>
  <si>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</si>
  <si>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</si>
  <si>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</si>
  <si>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</si>
  <si>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</si>
  <si>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</si>
  <si>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</si>
  <si>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</si>
  <si>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</si>
  <si>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</si>
  <si>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</si>
  <si>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</si>
  <si>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</si>
  <si>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</si>
  <si>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</si>
  <si>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</si>
  <si>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</si>
  <si>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</si>
  <si>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</si>
  <si>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</si>
  <si>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</si>
  <si>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</si>
  <si>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</si>
  <si>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</si>
  <si>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</si>
  <si>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</si>
  <si>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</si>
  <si>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</si>
  <si>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</si>
  <si>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</si>
  <si>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</si>
  <si>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</si>
  <si>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</si>
  <si>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</si>
  <si>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</si>
  <si>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</si>
  <si>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</si>
  <si>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</si>
  <si>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</si>
  <si>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</si>
  <si>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</si>
  <si>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</si>
  <si>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</si>
  <si>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</si>
  <si>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</si>
  <si>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</si>
  <si>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</si>
  <si>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</si>
  <si>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</si>
  <si>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</si>
  <si>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</si>
  <si>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</si>
  <si>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</si>
  <si>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</si>
  <si>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</si>
  <si>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</si>
  <si>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</si>
  <si>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</si>
  <si>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</si>
  <si>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</si>
  <si>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</si>
  <si>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</si>
  <si>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</si>
  <si>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</si>
  <si>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</si>
  <si>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</si>
  <si>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</si>
  <si>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</si>
  <si>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</si>
  <si>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</si>
  <si>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</si>
  <si>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</si>
  <si>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</si>
  <si>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</si>
  <si>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</si>
  <si>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</si>
  <si>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</si>
  <si>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</si>
  <si>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</si>
  <si>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</si>
  <si>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</si>
  <si>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</si>
  <si>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</si>
  <si>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</si>
  <si>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</si>
  <si>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</si>
  <si>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</si>
  <si>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</si>
  <si>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</si>
  <si>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</si>
  <si>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</si>
  <si>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</si>
  <si>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</si>
  <si>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</si>
  <si>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</si>
  <si>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</si>
  <si>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</si>
  <si>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</si>
  <si>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</si>
  <si>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</si>
  <si>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</si>
  <si>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</si>
  <si>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</si>
  <si>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</si>
  <si>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</si>
  <si>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</si>
  <si>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</si>
  <si>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</si>
  <si>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</si>
  <si>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</si>
  <si>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</si>
  <si>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</si>
  <si>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</si>
  <si>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</si>
  <si>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</si>
  <si>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</si>
  <si>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</si>
  <si>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</si>
  <si>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</si>
  <si>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</si>
  <si>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</si>
  <si>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</si>
  <si>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</si>
  <si>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</si>
  <si>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</si>
  <si>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</si>
  <si>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</si>
  <si>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</si>
  <si>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</si>
  <si>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</si>
  <si>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</si>
  <si>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</si>
  <si>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</si>
  <si>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</si>
  <si>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</si>
  <si>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</si>
  <si>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</si>
  <si>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</si>
  <si>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</si>
  <si>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</si>
  <si>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</si>
  <si>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</si>
  <si>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</si>
  <si>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</si>
  <si>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</si>
  <si>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</si>
  <si>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</si>
  <si>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</si>
  <si>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</si>
  <si>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</si>
  <si>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</si>
  <si>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</si>
  <si>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</si>
  <si>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</si>
  <si>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</si>
  <si>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</si>
  <si>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</si>
  <si>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</si>
  <si>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</si>
  <si>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</si>
  <si>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</si>
  <si>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</si>
  <si>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</si>
  <si>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</si>
  <si>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</si>
  <si>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</si>
  <si>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</si>
  <si>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</si>
  <si>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</si>
  <si>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</si>
  <si>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</si>
  <si>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</si>
  <si>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</si>
  <si>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</si>
  <si>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</si>
  <si>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</si>
  <si>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</si>
  <si>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</si>
  <si>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</si>
  <si>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</si>
  <si>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</si>
  <si>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</si>
  <si>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</si>
  <si>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</si>
  <si>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</si>
  <si>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</si>
  <si>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</si>
  <si>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</si>
  <si>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</si>
  <si>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</si>
  <si>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</si>
  <si>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</si>
  <si>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</si>
  <si>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</si>
  <si>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</si>
  <si>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</si>
  <si>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</si>
  <si>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</si>
  <si>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</si>
  <si>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</si>
  <si>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</si>
  <si>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</si>
  <si>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</si>
  <si>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</si>
  <si>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</si>
  <si>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</si>
  <si>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</si>
  <si>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</si>
  <si>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</si>
  <si>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</si>
  <si>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</si>
  <si>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</si>
  <si>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</si>
  <si>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</si>
  <si>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</si>
  <si>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</si>
  <si>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</si>
  <si>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</si>
  <si>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</si>
  <si>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</si>
  <si>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</si>
  <si>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</si>
  <si>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</si>
  <si>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</si>
  <si>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</si>
  <si>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</si>
  <si>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</si>
  <si>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</si>
  <si>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</si>
  <si>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</si>
  <si>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</si>
  <si>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</si>
  <si>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</si>
  <si>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</si>
  <si>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</si>
  <si>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</si>
  <si>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</si>
  <si>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</si>
  <si>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</si>
  <si>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</si>
  <si>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</si>
  <si>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</si>
  <si>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</si>
  <si>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</si>
  <si>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</si>
  <si>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</si>
  <si>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</si>
  <si>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</si>
  <si>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</si>
  <si>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</si>
  <si>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</si>
  <si>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</si>
  <si>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</si>
  <si>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</si>
  <si>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</si>
  <si>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</si>
  <si>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</si>
  <si>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</si>
  <si>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</si>
  <si>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</si>
  <si>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</si>
  <si>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</si>
  <si>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</si>
  <si>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</si>
  <si>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</si>
  <si>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</si>
  <si>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</si>
  <si>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</si>
  <si>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</si>
  <si>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</si>
  <si>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</si>
  <si>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</si>
  <si>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</si>
  <si>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</si>
  <si>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</si>
  <si>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</si>
  <si>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</si>
  <si>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</si>
  <si>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</si>
  <si>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</si>
  <si>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</si>
  <si>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</si>
  <si>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</si>
  <si>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</si>
  <si>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</si>
  <si>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</si>
  <si>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</si>
  <si>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</si>
  <si>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</si>
  <si>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</si>
  <si>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</si>
  <si>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</si>
  <si>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</si>
  <si>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</si>
  <si>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</si>
  <si>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</si>
  <si>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</si>
  <si>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</si>
  <si>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</si>
  <si>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</si>
  <si>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</si>
  <si>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</si>
  <si>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</si>
  <si>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</si>
  <si>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</si>
  <si>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</si>
  <si>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</si>
  <si>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</si>
  <si>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</si>
  <si>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</si>
  <si>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</si>
  <si>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</si>
  <si>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</si>
  <si>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</si>
  <si>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</si>
  <si>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</si>
  <si>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</si>
  <si>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</si>
  <si>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</si>
  <si>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</si>
  <si>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</si>
  <si>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</si>
  <si>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</si>
  <si>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</si>
  <si>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</si>
  <si>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</si>
  <si>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</si>
  <si>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</si>
  <si>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</si>
  <si>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</si>
  <si>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</si>
  <si>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</si>
  <si>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</si>
  <si>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</si>
  <si>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</si>
  <si>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</si>
  <si>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</si>
  <si>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</si>
  <si>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</si>
  <si>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</si>
  <si>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</si>
  <si>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</si>
  <si>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</si>
  <si>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</si>
  <si>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</si>
  <si>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</si>
  <si>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</si>
  <si>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</si>
  <si>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</si>
  <si>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</si>
  <si>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</si>
  <si>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</si>
  <si>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</si>
  <si>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</si>
  <si>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</si>
  <si>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</si>
  <si>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</si>
  <si>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</si>
  <si>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</si>
  <si>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</si>
  <si>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</si>
  <si>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</si>
  <si>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</si>
  <si>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</si>
  <si>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</si>
  <si>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</si>
  <si>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</si>
  <si>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</si>
  <si>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</si>
  <si>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</si>
  <si>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</si>
  <si>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</si>
  <si>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</si>
  <si>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</si>
  <si>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</si>
  <si>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</si>
  <si>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</si>
  <si>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</si>
  <si>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</si>
  <si>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</si>
  <si>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</si>
  <si>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</si>
  <si>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</si>
  <si>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</si>
  <si>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</si>
  <si>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</si>
  <si>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</si>
  <si>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</si>
  <si>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</si>
  <si>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</si>
  <si>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</si>
  <si>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</si>
  <si>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</si>
  <si>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</si>
  <si>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</si>
  <si>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</si>
  <si>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</si>
  <si>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</si>
  <si>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</si>
  <si>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</si>
  <si>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</si>
  <si>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</si>
  <si>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</si>
  <si>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</si>
  <si>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</si>
  <si>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</si>
  <si>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</si>
  <si>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</si>
  <si>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</si>
  <si>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</si>
  <si>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</si>
  <si>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</si>
  <si>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</si>
  <si>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</si>
  <si>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</si>
  <si>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</si>
  <si>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</si>
  <si>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</si>
  <si>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</si>
  <si>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</si>
  <si>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</si>
  <si>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</si>
  <si>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</si>
  <si>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</si>
  <si>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</si>
  <si>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</si>
  <si>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</si>
  <si>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</si>
  <si>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</si>
  <si>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</si>
  <si>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</si>
  <si>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</si>
  <si>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</si>
  <si>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</si>
  <si>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</si>
  <si>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</si>
  <si>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</si>
  <si>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</si>
  <si>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</si>
  <si>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</si>
  <si>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</si>
  <si>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</si>
  <si>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</si>
  <si>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</si>
  <si>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</si>
  <si>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</si>
  <si>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</si>
  <si>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</si>
  <si>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</si>
  <si>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</si>
  <si>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</si>
  <si>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</si>
  <si>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</si>
  <si>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</si>
  <si>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</si>
  <si>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</si>
  <si>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</si>
  <si>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</si>
  <si>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</si>
  <si>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</si>
  <si>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</si>
  <si>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</si>
  <si>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</si>
  <si>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</si>
  <si>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</si>
  <si>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</si>
  <si>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</si>
  <si>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</si>
  <si>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</si>
  <si>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</si>
  <si>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</si>
  <si>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</si>
  <si>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</si>
  <si>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</si>
  <si>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</si>
  <si>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</si>
  <si>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</si>
  <si>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</si>
  <si>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</si>
  <si>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</si>
  <si>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</si>
  <si>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</si>
  <si>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</si>
  <si>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</si>
  <si>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</si>
  <si>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</si>
  <si>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</si>
  <si>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</si>
  <si>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</si>
  <si>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</si>
  <si>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</si>
  <si>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</si>
  <si>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</si>
  <si>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</si>
  <si>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</si>
  <si>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</si>
  <si>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</si>
  <si>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</si>
  <si>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</si>
  <si>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</si>
  <si>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</si>
  <si>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</si>
  <si>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</si>
  <si>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</si>
  <si>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</si>
  <si>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</si>
  <si>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</si>
  <si>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</si>
  <si>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</si>
  <si>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</si>
  <si>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</si>
  <si>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</si>
  <si>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</si>
  <si>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</si>
  <si>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</si>
  <si>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</si>
  <si>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</si>
  <si>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</si>
  <si>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</si>
  <si>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</si>
  <si>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</si>
  <si>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</si>
  <si>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</si>
  <si>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</si>
  <si>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</si>
  <si>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</si>
  <si>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</si>
  <si>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</si>
  <si>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</si>
  <si>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</si>
  <si>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</si>
  <si>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</si>
  <si>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</si>
  <si>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</si>
  <si>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</si>
  <si>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</si>
  <si>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</si>
  <si>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</si>
  <si>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</si>
  <si>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</si>
  <si>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</si>
  <si>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</si>
  <si>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</si>
  <si>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</si>
  <si>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</si>
  <si>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</si>
  <si>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</si>
  <si>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</si>
  <si>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</si>
  <si>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</si>
  <si>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</si>
  <si>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</si>
  <si>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</si>
  <si>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</si>
  <si>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</si>
  <si>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</si>
  <si>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</si>
  <si>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</si>
  <si>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</si>
  <si>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</si>
  <si>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</si>
  <si>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</si>
  <si>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</si>
  <si>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</si>
  <si>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</si>
  <si>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</si>
  <si>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</si>
  <si>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</si>
  <si>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</si>
  <si>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</si>
  <si>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</si>
  <si>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</si>
  <si>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</si>
  <si>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</si>
  <si>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</si>
  <si>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</si>
  <si>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</si>
  <si>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</si>
  <si>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</si>
  <si>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</si>
  <si>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</si>
  <si>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</si>
  <si>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</si>
  <si>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</si>
  <si>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</si>
  <si>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</si>
  <si>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</si>
  <si>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</si>
  <si>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</si>
  <si>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</si>
  <si>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</si>
  <si>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</si>
  <si>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</si>
  <si>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</si>
  <si>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</si>
  <si>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</si>
  <si>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</si>
  <si>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</si>
  <si>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</si>
  <si>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</si>
  <si>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</si>
  <si>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</si>
  <si>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</si>
  <si>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</si>
  <si>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</si>
  <si>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</si>
  <si>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</si>
  <si>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</si>
  <si>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</si>
  <si>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</si>
  <si>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</si>
  <si>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</si>
  <si>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</si>
  <si>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</si>
  <si>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</si>
  <si>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</si>
  <si>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</si>
  <si>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</si>
  <si>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</si>
  <si>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</si>
  <si>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</si>
  <si>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</si>
  <si>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</si>
  <si>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</si>
  <si>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</si>
  <si>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</si>
  <si>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</si>
  <si>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</si>
  <si>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</si>
  <si>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</si>
  <si>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</si>
  <si>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</si>
  <si>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</si>
  <si>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</si>
  <si>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</si>
  <si>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</si>
  <si>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</si>
  <si>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</si>
  <si>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</si>
  <si>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</si>
  <si>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</si>
  <si>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</si>
  <si>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</si>
  <si>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</si>
  <si>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</si>
  <si>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</si>
  <si>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</si>
  <si>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</si>
  <si>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</si>
  <si>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</si>
  <si>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</si>
  <si>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</si>
  <si>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</si>
  <si>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</si>
  <si>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</si>
  <si>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</si>
  <si>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</si>
  <si>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</si>
  <si>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</si>
  <si>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</si>
  <si>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</si>
  <si>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</si>
  <si>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</si>
  <si>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</si>
  <si>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</si>
  <si>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</si>
  <si>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</si>
  <si>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</si>
  <si>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</si>
  <si>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</si>
  <si>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</si>
  <si>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</si>
  <si>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</si>
  <si>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</si>
  <si>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</si>
  <si>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</si>
  <si>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</si>
  <si>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</si>
  <si>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</si>
  <si>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</si>
  <si>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</si>
  <si>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</si>
  <si>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</si>
  <si>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</si>
  <si>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</si>
  <si>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</si>
  <si>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</si>
  <si>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</si>
  <si>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</si>
  <si>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</si>
  <si>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</si>
  <si>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</si>
  <si>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</si>
  <si>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</si>
  <si>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</si>
  <si>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</si>
  <si>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</si>
  <si>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</si>
  <si>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</si>
  <si>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</si>
  <si>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</si>
  <si>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</si>
  <si>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</si>
  <si>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</si>
  <si>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</si>
  <si>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</si>
  <si>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</si>
  <si>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</si>
  <si>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</si>
  <si>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</si>
  <si>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</si>
  <si>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</si>
  <si>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</si>
  <si>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</si>
  <si>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</si>
  <si>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</si>
  <si>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</si>
  <si>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</si>
  <si>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</si>
  <si>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</si>
  <si>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</si>
  <si>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</si>
  <si>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</si>
  <si>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</si>
  <si>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</si>
  <si>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</si>
  <si>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</si>
  <si>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</si>
  <si>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</si>
  <si>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</si>
  <si>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</si>
  <si>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</si>
  <si>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</si>
  <si>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</si>
  <si>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</si>
  <si>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</si>
  <si>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</si>
  <si>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</si>
  <si>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</si>
  <si>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</si>
  <si>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</si>
  <si>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</si>
  <si>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</si>
  <si>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</si>
  <si>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</si>
  <si>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</si>
  <si>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</si>
  <si>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</si>
  <si>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</si>
  <si>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</si>
  <si>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</si>
  <si>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</si>
  <si>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</si>
  <si>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</si>
  <si>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</si>
  <si>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</si>
  <si>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</si>
  <si>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</si>
  <si>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</si>
  <si>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</si>
  <si>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</si>
  <si>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</si>
  <si>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</si>
  <si>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</si>
  <si>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</si>
  <si>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</si>
  <si>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</si>
  <si>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</si>
  <si>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</si>
  <si>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</si>
  <si>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</si>
  <si>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</si>
  <si>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</si>
  <si>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</si>
  <si>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</si>
  <si>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</si>
  <si>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</si>
  <si>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</si>
  <si>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</si>
  <si>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</si>
  <si>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</si>
  <si>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</si>
  <si>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</si>
  <si>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</si>
  <si>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</si>
  <si>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</si>
  <si>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</si>
  <si>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</si>
  <si>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</si>
  <si>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</si>
  <si>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</si>
  <si>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</si>
  <si>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</si>
  <si>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</si>
  <si>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</si>
  <si>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</si>
  <si>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</si>
  <si>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</si>
  <si>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</si>
  <si>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</si>
  <si>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</si>
  <si>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</si>
  <si>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</si>
  <si>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</si>
  <si>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</si>
  <si>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</si>
  <si>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</si>
  <si>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</si>
  <si>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</si>
  <si>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</si>
  <si>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</si>
  <si>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</si>
  <si>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</si>
  <si>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</si>
  <si>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</si>
  <si>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</si>
  <si>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</si>
  <si>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</si>
  <si>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</si>
  <si>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</si>
  <si>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</si>
  <si>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</si>
  <si>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</si>
  <si>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</si>
  <si>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</si>
  <si>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</si>
  <si>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</si>
  <si>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</si>
  <si>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</si>
  <si>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</si>
  <si>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</si>
  <si>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</si>
  <si>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</si>
  <si>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</si>
  <si>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</si>
  <si>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</si>
  <si>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</si>
  <si>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</si>
  <si>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</si>
  <si>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</si>
  <si>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</si>
  <si>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</si>
  <si>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</si>
  <si>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</si>
  <si>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</si>
  <si>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</si>
  <si>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</si>
  <si>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</si>
  <si>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</si>
  <si>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</si>
  <si>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</si>
  <si>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</si>
  <si>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</si>
  <si>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</si>
  <si>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</si>
  <si>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</si>
  <si>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</si>
  <si>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</si>
  <si>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</si>
  <si>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</si>
  <si>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</si>
  <si>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</si>
  <si>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</si>
  <si>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</si>
  <si>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</si>
  <si>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</si>
  <si>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</si>
  <si>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</si>
  <si>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</si>
  <si>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</si>
  <si>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</si>
  <si>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</si>
  <si>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</si>
  <si>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</si>
  <si>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</si>
  <si>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</si>
  <si>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</si>
  <si>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</si>
  <si>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</si>
  <si>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</si>
  <si>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</si>
  <si>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</si>
  <si>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</si>
  <si>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</si>
  <si>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</si>
  <si>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</si>
  <si>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</si>
  <si>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</si>
  <si>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</si>
  <si>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</si>
  <si>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</si>
  <si>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</si>
  <si>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</si>
  <si>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</si>
  <si>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</si>
  <si>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</si>
  <si>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</si>
  <si>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</si>
  <si>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</si>
  <si>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</si>
  <si>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</si>
  <si>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</si>
  <si>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</si>
  <si>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</si>
  <si>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</si>
  <si>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</si>
  <si>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</si>
  <si>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</si>
  <si>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</si>
  <si>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</si>
  <si>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</si>
  <si>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</si>
  <si>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</si>
  <si>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</si>
  <si>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</si>
  <si>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</si>
  <si>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</si>
  <si>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</si>
  <si>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</si>
  <si>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</si>
  <si>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</si>
  <si>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</si>
  <si>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</si>
  <si>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</si>
  <si>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</si>
  <si>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</si>
  <si>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</si>
  <si>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</si>
  <si>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</si>
  <si>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</si>
  <si>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</si>
  <si>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</si>
  <si>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</si>
  <si>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</si>
  <si>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</si>
  <si>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</si>
  <si>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</si>
  <si>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</si>
  <si>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</si>
  <si>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</si>
  <si>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</si>
  <si>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</si>
  <si>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</si>
  <si>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</si>
  <si>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</si>
  <si>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</si>
  <si>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</si>
  <si>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</si>
  <si>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</si>
  <si>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</si>
  <si>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</si>
  <si>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</si>
  <si>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</si>
  <si>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</si>
  <si>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</si>
  <si>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</si>
  <si>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</si>
  <si>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</si>
  <si>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</si>
  <si>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</si>
  <si>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</si>
  <si>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</si>
  <si>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</si>
  <si>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</si>
  <si>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</si>
  <si>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</si>
  <si>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</si>
  <si>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</si>
  <si>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</si>
  <si>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</si>
  <si>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</si>
  <si>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</si>
  <si>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</si>
  <si>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</si>
  <si>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</si>
  <si>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</si>
  <si>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</si>
  <si>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</si>
  <si>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</si>
  <si>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</si>
  <si>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</si>
  <si>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</si>
  <si>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</si>
  <si>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</si>
  <si>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</si>
  <si>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</si>
  <si>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</si>
  <si>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</si>
  <si>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</si>
  <si>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</si>
  <si>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</si>
  <si>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</si>
  <si>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</si>
  <si>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</si>
  <si>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</si>
  <si>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</si>
  <si>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</si>
  <si>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</si>
  <si>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</si>
  <si>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</si>
  <si>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</si>
  <si>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</si>
  <si>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</si>
  <si>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</si>
  <si>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</si>
  <si>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</si>
  <si>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</si>
  <si>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</si>
  <si>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</si>
  <si>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</si>
  <si>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</si>
  <si>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</si>
  <si>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</si>
  <si>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</si>
  <si>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</si>
  <si>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</si>
  <si>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</si>
  <si>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</si>
  <si>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</si>
  <si>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</si>
  <si>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</si>
  <si>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</si>
  <si>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</si>
  <si>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</si>
  <si>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</si>
  <si>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</si>
  <si>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</si>
  <si>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</si>
  <si>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</si>
  <si>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</si>
  <si>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</si>
  <si>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</si>
  <si>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</si>
  <si>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</si>
  <si>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</si>
  <si>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</si>
  <si>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</si>
  <si>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</si>
  <si>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</si>
  <si>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</si>
  <si>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</si>
  <si>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</si>
  <si>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</si>
  <si>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</si>
  <si>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</si>
  <si>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</si>
  <si>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</si>
  <si>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</si>
  <si>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</si>
  <si>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</si>
  <si>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</si>
  <si>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</si>
  <si>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</si>
  <si>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</si>
  <si>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</si>
  <si>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</si>
  <si>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</si>
  <si>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</si>
  <si>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</si>
  <si>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</si>
  <si>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</si>
  <si>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</si>
  <si>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</si>
  <si>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</si>
  <si>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</si>
  <si>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</si>
  <si>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</si>
  <si>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</si>
  <si>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</si>
  <si>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</si>
  <si>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</si>
  <si>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</si>
  <si>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</si>
  <si>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</si>
  <si>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</si>
  <si>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</si>
  <si>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</si>
  <si>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</si>
  <si>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</si>
  <si>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</si>
  <si>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</si>
  <si>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</si>
  <si>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</si>
  <si>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</si>
  <si>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</si>
  <si>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</si>
  <si>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</si>
  <si>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</si>
  <si>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</si>
  <si>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</si>
  <si>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</si>
  <si>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</si>
  <si>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</si>
  <si>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</si>
  <si>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</si>
  <si>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</si>
  <si>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</si>
  <si>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</si>
  <si>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</si>
  <si>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</si>
  <si>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</si>
  <si>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</si>
  <si>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</si>
  <si>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</si>
  <si>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</si>
  <si>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</si>
  <si>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</si>
  <si>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</si>
  <si>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</si>
  <si>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</si>
  <si>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</si>
  <si>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</si>
  <si>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</si>
  <si>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</si>
  <si>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</si>
  <si>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</si>
  <si>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</si>
  <si>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</si>
  <si>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</si>
  <si>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</si>
  <si>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</si>
  <si>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</si>
  <si>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</si>
  <si>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</si>
  <si>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</si>
  <si>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</si>
  <si>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</si>
  <si>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</si>
  <si>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</si>
  <si>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</si>
  <si>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</si>
  <si>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</si>
  <si>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</si>
  <si>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</si>
  <si>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</si>
  <si>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</si>
  <si>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</si>
  <si>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</si>
  <si>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</si>
  <si>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</si>
  <si>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</si>
  <si>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</si>
  <si>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</si>
  <si>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</si>
  <si>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</si>
  <si>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</si>
  <si>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</si>
  <si>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</si>
  <si>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</si>
  <si>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</si>
  <si>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</si>
  <si>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</si>
  <si>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</si>
  <si>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</si>
  <si>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</si>
  <si>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</si>
  <si>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</si>
  <si>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</si>
  <si>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</si>
  <si>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</si>
  <si>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</si>
  <si>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</si>
  <si>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</si>
  <si>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</si>
  <si>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</si>
  <si>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</si>
  <si>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</si>
  <si>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</si>
  <si>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</si>
  <si>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</si>
  <si>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</si>
  <si>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</si>
  <si>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</si>
  <si>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</si>
  <si>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</si>
  <si>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</si>
  <si>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</si>
  <si>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</si>
  <si>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</si>
  <si>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</si>
  <si>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</si>
  <si>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</si>
  <si>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</si>
  <si>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</si>
  <si>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</si>
  <si>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</si>
  <si>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</si>
  <si>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</si>
  <si>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</si>
  <si>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</si>
  <si>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</si>
  <si>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</si>
  <si>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</si>
  <si>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</si>
  <si>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</si>
  <si>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</si>
  <si>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</si>
  <si>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</si>
  <si>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</si>
  <si>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</si>
  <si>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</si>
  <si>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</si>
  <si>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</si>
  <si>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</si>
  <si>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</si>
  <si>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</si>
  <si>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</si>
  <si>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</si>
  <si>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</si>
  <si>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</si>
  <si>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</si>
  <si>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</si>
  <si>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</si>
  <si>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</si>
  <si>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</si>
  <si>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</si>
  <si>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</si>
  <si>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</si>
  <si>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</si>
  <si>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</si>
  <si>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</si>
  <si>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</si>
  <si>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</si>
  <si>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</si>
  <si>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</si>
  <si>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</si>
  <si>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</si>
  <si>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</si>
  <si>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</si>
  <si>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</si>
  <si>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</si>
  <si>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</si>
  <si>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</si>
  <si>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</si>
  <si>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</si>
  <si>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</si>
  <si>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</si>
  <si>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</si>
  <si>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</si>
  <si>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</si>
  <si>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</si>
  <si>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</si>
  <si>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</si>
  <si>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</si>
  <si>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</si>
  <si>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</si>
  <si>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</si>
  <si>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</si>
  <si>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</si>
  <si>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</si>
  <si>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</si>
  <si>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</si>
  <si>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</si>
  <si>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</si>
  <si>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</si>
  <si>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</si>
  <si>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</si>
  <si>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</si>
  <si>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</si>
  <si>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</si>
  <si>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</si>
  <si>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</si>
  <si>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</si>
  <si>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</si>
  <si>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</si>
  <si>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</si>
  <si>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</si>
  <si>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</si>
  <si>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</si>
  <si>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</si>
  <si>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</si>
  <si>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</si>
  <si>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</si>
  <si>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</si>
  <si>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</si>
  <si>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</si>
  <si>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</si>
  <si>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</si>
  <si>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</si>
  <si>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</si>
  <si>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</si>
  <si>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</si>
  <si>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</si>
  <si>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</si>
  <si>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</si>
  <si>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</si>
  <si>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</si>
  <si>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</si>
  <si>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</si>
  <si>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</si>
  <si>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</si>
  <si>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</si>
  <si>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</si>
  <si>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</si>
  <si>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</si>
  <si>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</si>
  <si>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</si>
  <si>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</si>
  <si>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</si>
  <si>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</si>
  <si>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</si>
  <si>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</si>
  <si>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</si>
  <si>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</si>
  <si>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</si>
  <si>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</si>
  <si>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</si>
  <si>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</si>
  <si>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</si>
  <si>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</si>
  <si>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</si>
  <si>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</si>
  <si>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</si>
  <si>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</si>
  <si>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</si>
  <si>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</si>
  <si>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</si>
  <si>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</si>
  <si>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</si>
  <si>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</si>
  <si>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</si>
  <si>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</si>
  <si>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</si>
  <si>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</si>
  <si>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</si>
  <si>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</si>
  <si>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</si>
  <si>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</si>
  <si>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</si>
  <si>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</si>
  <si>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</si>
  <si>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</si>
  <si>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</si>
  <si>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</si>
  <si>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</si>
  <si>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</si>
  <si>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</si>
  <si>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</si>
  <si>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</si>
  <si>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</si>
  <si>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</si>
  <si>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</si>
  <si>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</si>
  <si>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</si>
  <si>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</si>
  <si>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</si>
  <si>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</si>
  <si>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</si>
  <si>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</si>
  <si>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</si>
  <si>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</si>
  <si>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</si>
  <si>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</si>
  <si>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</si>
  <si>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</si>
  <si>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</si>
  <si>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</si>
  <si>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</si>
  <si>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</si>
  <si>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</si>
  <si>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</si>
  <si>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</si>
  <si>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</si>
  <si>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</si>
  <si>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</si>
  <si>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</si>
  <si>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</si>
  <si>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</si>
  <si>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</si>
  <si>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</si>
  <si>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</si>
  <si>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</si>
  <si>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</si>
  <si>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</si>
  <si>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</si>
  <si>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</si>
  <si>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</si>
  <si>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</si>
  <si>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</si>
  <si>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</si>
  <si>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</si>
  <si>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</si>
  <si>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</si>
  <si>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</si>
  <si>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</si>
  <si>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</si>
  <si>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</si>
  <si>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</si>
  <si>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</si>
  <si>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</si>
  <si>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</si>
  <si>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</si>
  <si>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</si>
  <si>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</si>
  <si>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</si>
  <si>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</si>
  <si>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</si>
  <si>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</si>
  <si>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</si>
  <si>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</si>
  <si>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</si>
  <si>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</si>
  <si>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</si>
  <si>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</si>
  <si>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</si>
  <si>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</si>
  <si>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</si>
  <si>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</si>
  <si>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</si>
  <si>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</si>
  <si>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</si>
  <si>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</si>
  <si>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</si>
  <si>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</si>
  <si>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</si>
  <si>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</si>
  <si>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</si>
  <si>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</si>
  <si>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</si>
  <si>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</si>
  <si>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</si>
  <si>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</si>
  <si>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</si>
  <si>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</si>
  <si>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</si>
  <si>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</si>
  <si>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</si>
  <si>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</si>
  <si>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</si>
  <si>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</si>
  <si>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</si>
  <si>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</si>
  <si>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</si>
  <si>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</si>
  <si>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</si>
  <si>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</si>
  <si>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</si>
  <si>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</si>
  <si>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</si>
  <si>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</si>
  <si>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</si>
  <si>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</si>
  <si>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</si>
  <si>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</si>
  <si>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</si>
  <si>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</si>
  <si>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</si>
  <si>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</si>
  <si>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</si>
  <si>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</si>
  <si>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</si>
  <si>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</si>
  <si>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</si>
  <si>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</si>
  <si>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</si>
  <si>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</si>
  <si>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</si>
  <si>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</si>
  <si>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</si>
  <si>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</si>
  <si>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</si>
  <si>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</si>
  <si>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</si>
  <si>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</si>
  <si>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</si>
  <si>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</si>
  <si>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</si>
  <si>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</si>
  <si>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</si>
  <si>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</si>
  <si>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</si>
  <si>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</si>
  <si>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</si>
  <si>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</si>
  <si>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</si>
  <si>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</si>
  <si>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</si>
  <si>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</si>
  <si>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</si>
  <si>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</si>
  <si>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</si>
  <si>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</si>
  <si>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</si>
  <si>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</si>
  <si>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</si>
  <si>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</si>
  <si>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</si>
  <si>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</si>
  <si>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</si>
  <si>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</si>
  <si>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</si>
  <si>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</si>
  <si>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</si>
  <si>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</si>
  <si>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</si>
  <si>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</si>
  <si>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</si>
  <si>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</si>
  <si>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</si>
  <si>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</si>
  <si>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</si>
  <si>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</si>
  <si>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</si>
  <si>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</si>
  <si>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</si>
  <si>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</si>
  <si>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</si>
  <si>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</si>
  <si>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</si>
  <si>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</si>
  <si>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</si>
  <si>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</si>
  <si>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</si>
  <si>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</si>
  <si>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</si>
  <si>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</si>
  <si>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</si>
  <si>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</si>
  <si>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</si>
  <si>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</si>
  <si>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</si>
  <si>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</si>
  <si>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</si>
  <si>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</si>
  <si>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</si>
  <si>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</si>
  <si>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</si>
  <si>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</si>
  <si>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</si>
  <si>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</si>
  <si>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</si>
  <si>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</si>
  <si>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</si>
  <si>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</si>
  <si>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</si>
  <si>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</si>
  <si>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</si>
  <si>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</si>
  <si>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</si>
  <si>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</si>
  <si>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</si>
  <si>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</si>
  <si>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</si>
  <si>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</si>
  <si>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</si>
  <si>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</si>
  <si>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</si>
  <si>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</si>
  <si>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</si>
  <si>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</si>
  <si>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</si>
  <si>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</si>
  <si>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</si>
  <si>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</si>
  <si>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</si>
  <si>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</si>
  <si>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</si>
  <si>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</si>
  <si>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</si>
  <si>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</si>
  <si>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</si>
  <si>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</si>
  <si>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</si>
  <si>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</si>
  <si>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</si>
  <si>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</si>
  <si>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</si>
  <si>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</si>
  <si>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</si>
  <si>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</si>
  <si>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</si>
  <si>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</si>
  <si>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</si>
  <si>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</si>
  <si>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</si>
  <si>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</si>
  <si>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</si>
  <si>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</si>
  <si>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</si>
  <si>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</si>
  <si>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</si>
  <si>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</si>
  <si>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</si>
  <si>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</si>
  <si>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</si>
  <si>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</si>
  <si>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</si>
  <si>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</si>
  <si>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</si>
  <si>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</si>
  <si>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</si>
  <si>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</si>
  <si>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</si>
  <si>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</si>
  <si>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</si>
  <si>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</si>
  <si>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</si>
  <si>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</si>
  <si>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</si>
  <si>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</si>
  <si>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</si>
  <si>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</si>
  <si>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</si>
  <si>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</si>
  <si>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</si>
  <si>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</si>
  <si>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</si>
  <si>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</si>
  <si>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</si>
  <si>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</si>
  <si>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</si>
  <si>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</si>
  <si>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</si>
  <si>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</si>
  <si>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</si>
  <si>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</si>
  <si>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</si>
  <si>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</si>
  <si>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</si>
  <si>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</si>
  <si>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</si>
  <si>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</si>
  <si>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</si>
  <si>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</si>
  <si>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</si>
  <si>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</si>
  <si>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</si>
  <si>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</si>
  <si>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</si>
  <si>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</si>
  <si>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</si>
  <si>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</si>
  <si>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</si>
  <si>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</si>
  <si>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</si>
  <si>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</si>
  <si>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</si>
  <si>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</si>
  <si>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</si>
  <si>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</si>
  <si>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</si>
  <si>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</si>
  <si>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</si>
  <si>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</si>
  <si>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</si>
  <si>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</si>
  <si>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</si>
  <si>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</si>
  <si>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</si>
  <si>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</si>
  <si>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</si>
  <si>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</si>
  <si>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</si>
  <si>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</si>
  <si>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</si>
  <si>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</si>
  <si>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</si>
  <si>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</si>
  <si>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</si>
  <si>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</si>
  <si>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</si>
  <si>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</si>
  <si>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</si>
  <si>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</si>
  <si>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</si>
  <si>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</si>
  <si>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</si>
  <si>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</si>
  <si>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</si>
  <si>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</si>
  <si>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</si>
  <si>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</si>
  <si>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</si>
  <si>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</si>
  <si>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</si>
  <si>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</si>
  <si>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</si>
  <si>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</si>
  <si>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</si>
  <si>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</si>
  <si>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</si>
  <si>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</si>
  <si>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</si>
  <si>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</si>
  <si>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</si>
  <si>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</si>
  <si>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</si>
  <si>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</si>
  <si>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</si>
  <si>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</si>
  <si>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</si>
  <si>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</si>
  <si>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</si>
  <si>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</si>
  <si>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</si>
  <si>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</si>
  <si>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</si>
  <si>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</si>
  <si>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</si>
  <si>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</si>
  <si>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</si>
  <si>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</si>
  <si>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</si>
  <si>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</si>
  <si>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</si>
  <si>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</si>
  <si>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</si>
  <si>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</si>
  <si>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</si>
  <si>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</si>
  <si>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</si>
  <si>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</si>
  <si>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</si>
  <si>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</si>
  <si>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</si>
  <si>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</si>
  <si>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</si>
  <si>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</si>
  <si>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</si>
  <si>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</si>
  <si>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</si>
  <si>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</si>
  <si>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</si>
  <si>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</si>
  <si>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</si>
  <si>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</si>
  <si>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</si>
  <si>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</si>
  <si>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</si>
  <si>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</si>
  <si>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</si>
  <si>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</si>
  <si>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</si>
  <si>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</si>
  <si>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</si>
  <si>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</si>
  <si>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</si>
  <si>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</si>
  <si>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</si>
  <si>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</si>
  <si>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</si>
  <si>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</si>
  <si>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</si>
  <si>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</si>
  <si>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</si>
  <si>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</si>
  <si>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</si>
  <si>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</si>
  <si>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</si>
  <si>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</si>
  <si>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</si>
  <si>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</si>
  <si>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</si>
  <si>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</si>
  <si>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</si>
  <si>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</si>
  <si>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</si>
  <si>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</si>
  <si>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</si>
  <si>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</si>
  <si>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</si>
  <si>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</si>
  <si>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</si>
  <si>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</si>
  <si>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</si>
  <si>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</si>
  <si>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</si>
  <si>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</si>
  <si>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</si>
  <si>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</si>
  <si>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</si>
  <si>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</si>
  <si>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</si>
  <si>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</si>
  <si>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</si>
  <si>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</si>
  <si>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</si>
  <si>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</si>
  <si>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</si>
  <si>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</si>
  <si>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</si>
  <si>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</si>
  <si>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</si>
  <si>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</si>
  <si>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</si>
  <si>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</si>
  <si>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</si>
  <si>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</si>
  <si>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</si>
  <si>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</si>
  <si>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</si>
  <si>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</si>
  <si>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</si>
  <si>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</si>
  <si>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</si>
  <si>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</si>
  <si>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</si>
  <si>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</si>
  <si>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</si>
  <si>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</si>
  <si>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</si>
  <si>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</si>
  <si>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</si>
  <si>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</si>
  <si>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</si>
  <si>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</si>
  <si>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</si>
  <si>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</si>
  <si>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</si>
  <si>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</si>
  <si>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</si>
  <si>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</si>
  <si>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</si>
  <si>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</si>
  <si>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</si>
  <si>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</si>
  <si>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</si>
  <si>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</si>
  <si>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</si>
  <si>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</si>
  <si>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</si>
  <si>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</si>
  <si>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</si>
  <si>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</si>
  <si>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</si>
  <si>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</si>
  <si>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</si>
  <si>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</si>
  <si>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</si>
  <si>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</si>
  <si>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</si>
  <si>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</si>
  <si>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</si>
  <si>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</si>
  <si>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</si>
  <si>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</si>
  <si>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</si>
  <si>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</si>
  <si>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</si>
  <si>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</si>
  <si>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</si>
  <si>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</si>
  <si>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</si>
  <si>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</si>
  <si>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</si>
  <si>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</si>
  <si>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</si>
  <si>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</si>
  <si>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</si>
  <si>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</si>
  <si>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</si>
  <si>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</si>
  <si>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</si>
  <si>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</si>
  <si>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</si>
  <si>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</si>
  <si>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</si>
  <si>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</si>
  <si>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</si>
  <si>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</si>
  <si>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</si>
  <si>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</si>
  <si>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</si>
  <si>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</si>
  <si>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</si>
  <si>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</si>
  <si>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</si>
  <si>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</si>
  <si>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</si>
  <si>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</si>
  <si>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</si>
  <si>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</si>
  <si>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</si>
  <si>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</si>
  <si>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</si>
  <si>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</si>
  <si>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</si>
  <si>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</si>
  <si>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</si>
  <si>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</si>
  <si>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</si>
  <si>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</si>
  <si>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</si>
  <si>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</si>
  <si>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</si>
  <si>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</si>
  <si>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</si>
  <si>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</si>
  <si>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</si>
  <si>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</si>
  <si>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</si>
  <si>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</si>
  <si>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</si>
  <si>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</si>
  <si>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</si>
  <si>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</si>
  <si>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</si>
  <si>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</si>
  <si>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</si>
  <si>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</si>
  <si>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</si>
  <si>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</si>
  <si>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</si>
  <si>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</si>
  <si>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</si>
  <si>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</si>
  <si>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</si>
  <si>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</si>
  <si>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</si>
  <si>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</si>
  <si>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</si>
  <si>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</si>
  <si>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</si>
  <si>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</si>
  <si>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</si>
  <si>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</si>
  <si>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</si>
  <si>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</si>
  <si>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</si>
  <si>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</si>
  <si>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</si>
  <si>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</si>
  <si>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</si>
  <si>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</si>
  <si>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</si>
  <si>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</si>
  <si>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</si>
  <si>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</si>
  <si>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</si>
  <si>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</si>
  <si>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</si>
  <si>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</si>
  <si>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</si>
  <si>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</si>
  <si>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</si>
  <si>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</si>
  <si>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</si>
  <si>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</si>
  <si>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</si>
  <si>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</si>
  <si>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</si>
  <si>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</si>
  <si>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</si>
  <si>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</si>
  <si>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</si>
  <si>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</si>
  <si>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</si>
  <si>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</si>
  <si>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</si>
  <si>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</si>
  <si>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</si>
  <si>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</si>
  <si>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</si>
  <si>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</si>
  <si>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</si>
  <si>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</si>
  <si>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</si>
  <si>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</si>
  <si>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</si>
  <si>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</si>
  <si>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</si>
  <si>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</si>
  <si>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</si>
  <si>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</si>
  <si>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</si>
  <si>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</si>
  <si>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</si>
  <si>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</si>
  <si>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</si>
  <si>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</si>
  <si>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</si>
  <si>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</si>
  <si>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</si>
  <si>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</si>
  <si>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</si>
  <si>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</si>
  <si>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</si>
  <si>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</si>
  <si>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</si>
  <si>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</si>
  <si>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</si>
  <si>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</si>
  <si>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</si>
  <si>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</si>
  <si>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</si>
  <si>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</si>
  <si>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</si>
  <si>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</si>
  <si>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</si>
  <si>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</si>
  <si>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</si>
  <si>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</si>
  <si>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</si>
  <si>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</si>
  <si>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</si>
  <si>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</si>
  <si>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</si>
  <si>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</si>
  <si>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</si>
  <si>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</si>
  <si>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</si>
  <si>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</si>
  <si>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</si>
  <si>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</si>
  <si>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</si>
  <si>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</si>
  <si>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</si>
  <si>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</si>
  <si>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</si>
  <si>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</si>
  <si>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</si>
  <si>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</si>
  <si>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</si>
  <si>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</si>
  <si>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</si>
  <si>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</si>
  <si>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</si>
  <si>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</si>
  <si>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</si>
  <si>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</si>
  <si>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</si>
  <si>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</si>
  <si>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</si>
  <si>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</si>
  <si>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</si>
  <si>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</si>
  <si>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</si>
  <si>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</si>
  <si>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</si>
  <si>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</si>
  <si>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</si>
  <si>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</si>
  <si>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</si>
  <si>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</si>
  <si>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</si>
  <si>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</si>
  <si>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</si>
  <si>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</si>
  <si>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</si>
  <si>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</si>
  <si>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</si>
  <si>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</si>
  <si>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</si>
  <si>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</si>
  <si>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</si>
  <si>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</si>
  <si>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</si>
  <si>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</si>
  <si>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</si>
  <si>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</si>
  <si>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</si>
  <si>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</si>
  <si>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</si>
  <si>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</si>
  <si>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</si>
  <si>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</si>
  <si>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</si>
  <si>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</si>
  <si>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</si>
  <si>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</si>
  <si>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</si>
  <si>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</si>
  <si>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</si>
  <si>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</si>
  <si>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</si>
  <si>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</si>
  <si>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</si>
  <si>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</si>
  <si>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</si>
  <si>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</si>
  <si>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</si>
  <si>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</si>
  <si>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</si>
  <si>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</si>
  <si>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</si>
  <si>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</si>
  <si>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</si>
  <si>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</si>
  <si>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</si>
  <si>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</si>
  <si>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</si>
  <si>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</si>
  <si>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</si>
  <si>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</si>
  <si>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</si>
  <si>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</si>
  <si>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</si>
  <si>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</si>
  <si>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</si>
  <si>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</si>
  <si>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</si>
  <si>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</si>
  <si>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</si>
  <si>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</si>
  <si>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</si>
  <si>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</si>
  <si>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</si>
  <si>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</si>
  <si>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</si>
  <si>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</si>
  <si>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</si>
  <si>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</si>
  <si>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</si>
  <si>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</si>
  <si>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</si>
  <si>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</si>
  <si>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</si>
  <si>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</si>
  <si>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</si>
  <si>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</si>
  <si>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</si>
  <si>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</si>
  <si>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</si>
  <si>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</si>
  <si>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</si>
  <si>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</si>
  <si>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</si>
  <si>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</si>
  <si>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</si>
  <si>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</si>
  <si>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</si>
  <si>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</si>
  <si>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</si>
  <si>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</si>
  <si>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</si>
  <si>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</si>
  <si>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</si>
  <si>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</si>
  <si>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</si>
  <si>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</si>
  <si>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</si>
  <si>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</si>
  <si>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</si>
  <si>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</si>
  <si>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</si>
  <si>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</si>
  <si>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</si>
  <si>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</si>
  <si>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</si>
  <si>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</si>
  <si>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</si>
  <si>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</si>
  <si>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</si>
  <si>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</si>
  <si>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</si>
  <si>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</si>
  <si>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</si>
  <si>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</si>
  <si>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</si>
  <si>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</si>
  <si>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</si>
  <si>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</si>
  <si>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</si>
  <si>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</si>
  <si>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</si>
  <si>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</si>
  <si>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</si>
  <si>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</si>
  <si>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</si>
  <si>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</si>
  <si>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</si>
  <si>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</si>
  <si>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</si>
  <si>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</si>
  <si>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</si>
  <si>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</si>
  <si>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</si>
  <si>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</si>
  <si>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</si>
  <si>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</si>
  <si>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</si>
  <si>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</si>
  <si>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</si>
  <si>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</si>
  <si>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</si>
  <si>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</si>
  <si>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</si>
  <si>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</si>
  <si>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</si>
  <si>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</si>
  <si>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</si>
  <si>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</si>
  <si>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</si>
  <si>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</si>
  <si>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</si>
  <si>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</si>
  <si>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</si>
  <si>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</si>
  <si>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</si>
  <si>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</si>
  <si>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</si>
  <si>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</si>
  <si>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</si>
  <si>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</si>
  <si>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</si>
  <si>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</si>
  <si>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</si>
  <si>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</si>
  <si>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</si>
  <si>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</si>
  <si>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</si>
  <si>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</si>
  <si>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</si>
  <si>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</si>
  <si>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</si>
  <si>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</si>
  <si>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</si>
  <si>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</si>
  <si>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</si>
  <si>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</si>
  <si>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</si>
  <si>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</si>
  <si>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</si>
  <si>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</si>
  <si>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</si>
  <si>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</si>
  <si>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</si>
  <si>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</si>
  <si>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</si>
  <si>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</si>
  <si>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</si>
  <si>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</si>
  <si>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</si>
  <si>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</si>
  <si>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</si>
  <si>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</si>
  <si>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</si>
  <si>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</si>
  <si>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</si>
  <si>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</si>
  <si>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</si>
  <si>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</si>
  <si>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</si>
  <si>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</si>
  <si>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</si>
  <si>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</si>
  <si>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</si>
  <si>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</si>
  <si>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</si>
  <si>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</si>
  <si>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</si>
  <si>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</si>
  <si>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</si>
  <si>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</si>
  <si>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</si>
  <si>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</si>
  <si>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</si>
  <si>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</si>
  <si>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</si>
  <si>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</si>
  <si>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</si>
  <si>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</si>
  <si>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</si>
  <si>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</si>
  <si>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</si>
  <si>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</si>
  <si>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</si>
  <si>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</si>
  <si>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</si>
  <si>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</si>
  <si>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</si>
  <si>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</si>
  <si>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</si>
  <si>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</si>
  <si>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</si>
  <si>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</si>
  <si>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</si>
  <si>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</si>
  <si>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</si>
  <si>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</si>
  <si>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</si>
  <si>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</si>
  <si>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</si>
  <si>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</si>
  <si>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</si>
  <si>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</si>
  <si>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</si>
  <si>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</si>
  <si>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</si>
  <si>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</si>
  <si>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</si>
  <si>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</si>
  <si>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</si>
  <si>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</si>
  <si>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</si>
  <si>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</si>
  <si>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</si>
  <si>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</si>
  <si>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</si>
  <si>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</si>
  <si>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</si>
  <si>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</si>
  <si>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</si>
  <si>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</si>
  <si>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</si>
  <si>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</si>
  <si>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</si>
  <si>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</si>
  <si>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</si>
  <si>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</si>
  <si>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</si>
  <si>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</si>
  <si>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</si>
  <si>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</si>
  <si>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</si>
  <si>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</si>
  <si>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</si>
  <si>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</si>
  <si>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</si>
  <si>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</si>
  <si>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</si>
  <si>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</si>
  <si>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</si>
  <si>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</si>
  <si>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</si>
  <si>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</si>
  <si>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</si>
  <si>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</si>
  <si>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</si>
  <si>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</si>
  <si>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</si>
  <si>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</si>
  <si>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</si>
  <si>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</si>
  <si>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</si>
  <si>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</si>
  <si>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</si>
  <si>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</si>
  <si>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</si>
  <si>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</si>
  <si>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</si>
  <si>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</si>
  <si>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</si>
  <si>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</si>
  <si>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</si>
  <si>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</si>
  <si>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</si>
  <si>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</si>
  <si>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</si>
  <si>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</si>
  <si>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</si>
  <si>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</si>
  <si>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</si>
  <si>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</si>
  <si>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</si>
  <si>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</si>
  <si>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</si>
  <si>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</si>
  <si>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</si>
  <si>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</si>
  <si>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</si>
  <si>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</si>
  <si>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</si>
  <si>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</si>
  <si>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</si>
  <si>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</si>
  <si>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</si>
  <si>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</si>
  <si>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</si>
  <si>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</si>
  <si>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</si>
  <si>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</si>
  <si>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</si>
  <si>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</si>
  <si>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</si>
  <si>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</si>
  <si>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</si>
  <si>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</si>
  <si>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</si>
  <si>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</si>
  <si>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</si>
  <si>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</si>
  <si>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</si>
  <si>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</si>
  <si>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</si>
  <si>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</si>
  <si>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</si>
  <si>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</si>
  <si>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</si>
  <si>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</si>
  <si>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</si>
  <si>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</si>
  <si>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</si>
  <si>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</si>
  <si>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</si>
  <si>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</si>
  <si>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</si>
  <si>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</si>
  <si>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</si>
  <si>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</si>
  <si>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</si>
  <si>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</si>
  <si>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</si>
  <si>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</si>
  <si>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</si>
  <si>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</si>
  <si>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</si>
  <si>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</si>
  <si>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</si>
  <si>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</si>
  <si>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</si>
  <si>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</si>
  <si>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</si>
  <si>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</si>
  <si>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</si>
  <si>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</si>
  <si>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</si>
  <si>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</si>
  <si>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</si>
  <si>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</si>
  <si>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</si>
  <si>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</si>
  <si>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</si>
  <si>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</si>
  <si>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</si>
  <si>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</si>
  <si>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</si>
  <si>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</si>
  <si>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</si>
  <si>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</si>
  <si>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</si>
  <si>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</si>
  <si>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</si>
  <si>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</si>
  <si>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</si>
  <si>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</si>
  <si>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</si>
  <si>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</si>
  <si>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</si>
  <si>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</si>
  <si>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</si>
  <si>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</si>
  <si>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</si>
  <si>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</si>
  <si>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</si>
  <si>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</si>
  <si>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</si>
  <si>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</si>
  <si>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</si>
  <si>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</si>
  <si>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</si>
  <si>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</si>
  <si>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</si>
  <si>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</si>
  <si>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</si>
  <si>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</si>
  <si>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</si>
  <si>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</si>
  <si>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</si>
  <si>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</si>
  <si>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</si>
  <si>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</si>
  <si>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</si>
  <si>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</si>
  <si>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</si>
  <si>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</si>
  <si>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</si>
  <si>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</si>
  <si>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</si>
  <si>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</si>
  <si>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</si>
  <si>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</si>
  <si>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</si>
  <si>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</si>
  <si>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</si>
  <si>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</si>
  <si>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</si>
  <si>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</si>
  <si>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</si>
  <si>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</si>
  <si>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</si>
  <si>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</si>
  <si>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</si>
  <si>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</si>
  <si>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</si>
  <si>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</si>
  <si>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</si>
  <si>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</si>
  <si>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</si>
  <si>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</si>
  <si>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</si>
  <si>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</si>
  <si>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</si>
  <si>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</si>
  <si>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</si>
  <si>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</si>
  <si>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</si>
  <si>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</si>
  <si>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</si>
  <si>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</si>
  <si>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</si>
  <si>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</si>
  <si>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</si>
  <si>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</si>
  <si>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</si>
  <si>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</si>
  <si>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</si>
  <si>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</si>
  <si>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</si>
  <si>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</si>
  <si>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</si>
  <si>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</si>
  <si>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</si>
  <si>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</si>
  <si>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</si>
  <si>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</si>
  <si>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</si>
  <si>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</si>
  <si>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</si>
  <si>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</si>
  <si>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</si>
  <si>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</si>
  <si>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</si>
  <si>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</si>
  <si>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</si>
  <si>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</si>
  <si>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</si>
  <si>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</si>
  <si>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</si>
  <si>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</si>
  <si>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</si>
  <si>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</si>
  <si>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</si>
  <si>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</si>
  <si>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</si>
  <si>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</si>
  <si>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</si>
  <si>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</si>
  <si>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</si>
  <si>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</si>
  <si>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</si>
  <si>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</si>
  <si>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</si>
  <si>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</si>
  <si>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</si>
  <si>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</si>
  <si>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</si>
  <si>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</si>
  <si>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</si>
  <si>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</si>
  <si>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</si>
  <si>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</si>
  <si>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</si>
  <si>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</si>
  <si>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</si>
  <si>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</si>
  <si>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</si>
  <si>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</si>
  <si>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</si>
  <si>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</si>
  <si>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</si>
  <si>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</si>
  <si>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</si>
  <si>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</si>
  <si>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</si>
  <si>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</si>
  <si>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</si>
  <si>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</si>
  <si>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</si>
  <si>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</si>
  <si>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</si>
  <si>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</si>
  <si>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</si>
  <si>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</si>
  <si>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</si>
  <si>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</si>
  <si>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</si>
  <si>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</si>
  <si>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</si>
  <si>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</si>
  <si>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</si>
  <si>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</si>
  <si>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</si>
  <si>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</si>
  <si>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</si>
  <si>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</si>
  <si>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</si>
  <si>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</si>
  <si>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</si>
  <si>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</si>
  <si>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</si>
  <si>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</si>
  <si>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</si>
  <si>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</si>
  <si>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</si>
  <si>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</si>
  <si>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</si>
  <si>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</si>
  <si>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</si>
  <si>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</si>
  <si>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</si>
  <si>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</si>
  <si>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</si>
  <si>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</si>
  <si>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</si>
  <si>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</si>
  <si>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</si>
  <si>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</si>
  <si>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</si>
  <si>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</si>
  <si>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</si>
  <si>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</si>
  <si>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</si>
  <si>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</si>
  <si>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</si>
  <si>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</si>
  <si>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</si>
  <si>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</si>
  <si>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</si>
  <si>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</si>
  <si>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</si>
  <si>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</si>
  <si>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</si>
  <si>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</si>
  <si>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</si>
  <si>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</si>
  <si>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</si>
  <si>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</si>
  <si>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</si>
  <si>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</si>
  <si>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</si>
  <si>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</si>
  <si>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</si>
  <si>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</si>
  <si>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</si>
  <si>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</si>
  <si>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</si>
  <si>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</si>
  <si>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</si>
  <si>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</si>
  <si>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</si>
  <si>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</si>
  <si>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</si>
  <si>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</si>
  <si>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</si>
  <si>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</si>
  <si>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</si>
  <si>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</si>
  <si>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</si>
  <si>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</si>
  <si>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</si>
  <si>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</si>
  <si>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</si>
  <si>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</si>
  <si>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</si>
  <si>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</si>
  <si>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</si>
  <si>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</si>
  <si>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</si>
  <si>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</si>
  <si>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</si>
  <si>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</si>
  <si>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</si>
  <si>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</si>
  <si>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</si>
  <si>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</si>
  <si>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</si>
  <si>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</si>
  <si>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</si>
  <si>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</si>
  <si>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</si>
  <si>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</si>
  <si>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</si>
  <si>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</si>
  <si>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</si>
  <si>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</si>
  <si>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</si>
  <si>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</si>
  <si>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</si>
  <si>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</si>
  <si>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</si>
  <si>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</si>
  <si>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</si>
  <si>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</si>
  <si>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</si>
  <si>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</si>
  <si>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</si>
  <si>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</si>
  <si>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</si>
  <si>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</si>
  <si>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</si>
  <si>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</si>
  <si>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</si>
  <si>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</si>
  <si>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</si>
  <si>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</si>
  <si>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</si>
  <si>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</si>
  <si>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</si>
  <si>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</si>
  <si>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</si>
  <si>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</si>
  <si>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</si>
  <si>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</si>
  <si>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</si>
  <si>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</si>
  <si>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</si>
  <si>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</si>
  <si>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</si>
  <si>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</si>
  <si>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</si>
  <si>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</si>
  <si>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</si>
  <si>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</si>
  <si>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</si>
  <si>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</si>
  <si>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</si>
  <si>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</si>
  <si>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</si>
  <si>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</si>
  <si>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</si>
  <si>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</si>
  <si>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</si>
  <si>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</si>
  <si>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</si>
  <si>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</si>
  <si>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</si>
  <si>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</si>
  <si>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</si>
  <si>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</si>
  <si>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</si>
  <si>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</si>
  <si>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</si>
  <si>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</si>
  <si>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</si>
  <si>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</si>
  <si>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</si>
  <si>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</si>
  <si>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</si>
  <si>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</si>
  <si>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</si>
  <si>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</si>
  <si>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</si>
  <si>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</si>
  <si>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</si>
  <si>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</si>
  <si>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</si>
  <si>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</si>
  <si>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</si>
  <si>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</si>
  <si>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</si>
  <si>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</si>
  <si>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</si>
  <si>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</si>
  <si>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</si>
  <si>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</si>
  <si>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</si>
  <si>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</si>
  <si>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</si>
  <si>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</si>
  <si>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</si>
  <si>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</si>
  <si>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</si>
  <si>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</si>
  <si>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</si>
  <si>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</si>
  <si>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</si>
  <si>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</si>
  <si>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</si>
  <si>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</si>
  <si>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</si>
  <si>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</si>
  <si>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</si>
  <si>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</si>
  <si>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</si>
  <si>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</si>
  <si>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</si>
  <si>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</si>
  <si>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</si>
  <si>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</si>
  <si>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</si>
  <si>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</si>
  <si>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</si>
  <si>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</si>
  <si>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</si>
  <si>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</si>
  <si>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</si>
  <si>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</si>
  <si>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</si>
  <si>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</si>
  <si>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</si>
  <si>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</si>
  <si>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</si>
  <si>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</si>
  <si>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</si>
  <si>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</si>
  <si>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</si>
  <si>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</si>
  <si>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</si>
  <si>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</si>
  <si>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</si>
  <si>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</si>
  <si>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</si>
  <si>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</si>
  <si>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</si>
  <si>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</si>
  <si>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</si>
  <si>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</si>
  <si>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</si>
  <si>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</si>
  <si>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</si>
  <si>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</si>
  <si>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</si>
  <si>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</si>
  <si>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</si>
  <si>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</si>
  <si>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</si>
  <si>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</si>
  <si>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</si>
  <si>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</si>
  <si>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</si>
  <si>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</si>
  <si>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</si>
  <si>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</si>
  <si>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</si>
  <si>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</si>
  <si>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</si>
  <si>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</si>
  <si>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</si>
  <si>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</si>
  <si>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</si>
  <si>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</si>
  <si>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</si>
  <si>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</si>
  <si>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</si>
  <si>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</si>
  <si>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</si>
  <si>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</si>
  <si>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</si>
  <si>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</si>
  <si>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</si>
  <si>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</si>
  <si>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</si>
  <si>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</si>
  <si>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</si>
  <si>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</si>
  <si>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</si>
  <si>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</si>
  <si>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</si>
  <si>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</si>
  <si>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</si>
  <si>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</si>
  <si>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</si>
  <si>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</si>
  <si>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</si>
  <si>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</si>
  <si>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</si>
  <si>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</si>
  <si>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</si>
  <si>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</si>
  <si>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</si>
  <si>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</si>
  <si>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</si>
  <si>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</si>
  <si>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</si>
  <si>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</si>
  <si>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</si>
  <si>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</si>
  <si>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</si>
  <si>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</si>
  <si>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</si>
  <si>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</si>
  <si>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</si>
  <si>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</si>
  <si>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</si>
  <si>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</si>
  <si>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</si>
  <si>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</si>
  <si>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</si>
  <si>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</si>
  <si>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</si>
  <si>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</si>
  <si>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</si>
  <si>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</si>
  <si>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</si>
  <si>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</si>
  <si>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</si>
  <si>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</si>
  <si>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</si>
  <si>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</si>
  <si>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</si>
  <si>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</si>
  <si>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</si>
  <si>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</si>
  <si>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</si>
  <si>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</si>
  <si>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</si>
  <si>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</si>
  <si>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</si>
  <si>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</si>
  <si>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</si>
  <si>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</si>
  <si>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</si>
  <si>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</si>
  <si>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</si>
  <si>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</si>
  <si>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</si>
  <si>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</si>
  <si>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</si>
  <si>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</si>
  <si>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</si>
  <si>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</si>
  <si>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</si>
  <si>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</si>
  <si>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</si>
  <si>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</si>
  <si>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</si>
  <si>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</si>
  <si>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</si>
  <si>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</si>
  <si>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</si>
  <si>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</si>
  <si>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</si>
  <si>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</si>
  <si>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</si>
  <si>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</si>
  <si>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</si>
  <si>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</si>
  <si>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</si>
  <si>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</si>
  <si>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</si>
  <si>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</si>
  <si>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</si>
  <si>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</si>
  <si>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</si>
  <si>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</si>
  <si>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</si>
  <si>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</si>
  <si>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</si>
  <si>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</si>
  <si>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</si>
  <si>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</si>
  <si>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</si>
  <si>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</si>
  <si>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</si>
  <si>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</si>
  <si>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</si>
  <si>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</si>
  <si>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</si>
  <si>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</si>
  <si>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</si>
  <si>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</si>
  <si>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</si>
  <si>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</si>
  <si>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</si>
  <si>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</si>
  <si>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</si>
  <si>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</si>
  <si>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</si>
  <si>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</si>
  <si>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</si>
  <si>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</si>
  <si>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</si>
  <si>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</si>
  <si>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</si>
  <si>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</si>
  <si>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</si>
  <si>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</si>
  <si>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</si>
  <si>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</si>
  <si>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</si>
  <si>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</si>
  <si>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</si>
  <si>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</si>
  <si>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</si>
  <si>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</si>
  <si>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</si>
  <si>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</si>
  <si>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</si>
  <si>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</si>
  <si>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</si>
  <si>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</si>
  <si>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</si>
  <si>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</si>
  <si>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</si>
  <si>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</si>
  <si>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</si>
  <si>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</si>
  <si>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</si>
  <si>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</si>
  <si>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</si>
  <si>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</si>
  <si>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</si>
  <si>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</si>
  <si>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</si>
  <si>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</si>
  <si>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</si>
  <si>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</si>
  <si>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</si>
  <si>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</si>
  <si>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</si>
  <si>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</si>
  <si>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</si>
  <si>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</si>
  <si>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</si>
  <si>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</si>
  <si>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</si>
  <si>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</si>
  <si>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</si>
  <si>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</si>
  <si>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</si>
  <si>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</si>
  <si>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</si>
  <si>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</si>
  <si>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</si>
  <si>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</si>
  <si>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</si>
  <si>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</si>
  <si>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</si>
  <si>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</si>
  <si>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</si>
  <si>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</si>
  <si>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</si>
  <si>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</si>
  <si>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</si>
  <si>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</si>
  <si>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</si>
  <si>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</si>
  <si>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</si>
  <si>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</si>
  <si>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</si>
  <si>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</si>
  <si>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</si>
  <si>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</si>
  <si>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</si>
  <si>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</si>
  <si>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</si>
  <si>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</si>
  <si>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</si>
  <si>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</si>
  <si>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</si>
  <si>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</si>
  <si>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</si>
  <si>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</si>
  <si>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</si>
  <si>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</si>
  <si>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</si>
  <si>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</si>
  <si>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</si>
  <si>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</si>
  <si>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</si>
  <si>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</si>
  <si>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</si>
  <si>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</si>
  <si>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</si>
  <si>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</si>
  <si>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</si>
  <si>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</si>
  <si>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</si>
  <si>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</si>
  <si>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</si>
  <si>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</si>
  <si>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</si>
  <si>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</si>
  <si>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</si>
  <si>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</si>
  <si>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</si>
  <si>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</si>
  <si>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</si>
  <si>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</si>
  <si>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</si>
  <si>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</si>
  <si>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</si>
  <si>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</si>
  <si>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</si>
  <si>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</si>
  <si>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</si>
  <si>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</si>
  <si>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</si>
  <si>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</si>
  <si>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</si>
  <si>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</si>
  <si>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</si>
  <si>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</si>
  <si>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</si>
  <si>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</si>
  <si>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</si>
  <si>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</si>
  <si>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</si>
  <si>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</si>
  <si>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</si>
  <si>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</si>
  <si>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</si>
  <si>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</si>
  <si>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</si>
  <si>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</si>
  <si>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</si>
  <si>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</si>
  <si>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</si>
  <si>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</si>
  <si>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</si>
  <si>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</si>
  <si>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</si>
  <si>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</si>
  <si>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</si>
  <si>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</si>
  <si>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</si>
  <si>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</si>
  <si>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</si>
  <si>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</si>
  <si>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</si>
  <si>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</si>
  <si>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</si>
  <si>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</si>
  <si>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</si>
  <si>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</si>
  <si>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</si>
  <si>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</si>
  <si>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</si>
  <si>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</si>
  <si>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</si>
  <si>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</si>
  <si>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</si>
  <si>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</si>
  <si>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</si>
  <si>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</si>
  <si>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</si>
  <si>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</si>
  <si>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</si>
  <si>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</si>
  <si>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</si>
  <si>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</si>
  <si>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</si>
  <si>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</si>
  <si>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</si>
  <si>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</si>
  <si>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</si>
  <si>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</si>
  <si>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</si>
  <si>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</si>
  <si>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</si>
  <si>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</si>
  <si>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</si>
  <si>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</si>
  <si>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</si>
  <si>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</si>
  <si>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</si>
  <si>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</si>
  <si>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</si>
  <si>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</si>
  <si>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</si>
  <si>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</si>
  <si>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</si>
  <si>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</si>
  <si>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</si>
  <si>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</si>
  <si>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</si>
  <si>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</si>
  <si>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</si>
  <si>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</si>
  <si>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</si>
  <si>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</si>
  <si>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</si>
  <si>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</si>
  <si>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</si>
  <si>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</si>
  <si>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</si>
  <si>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</si>
  <si>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</si>
  <si>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</si>
  <si>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</si>
  <si>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</si>
  <si>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</si>
  <si>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</si>
  <si>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</si>
  <si>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</si>
  <si>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</si>
  <si>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</si>
  <si>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</si>
  <si>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</si>
  <si>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</si>
  <si>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</si>
  <si>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</si>
  <si>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</si>
  <si>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</si>
  <si>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</si>
  <si>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</si>
  <si>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</si>
  <si>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</si>
  <si>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</si>
  <si>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</si>
  <si>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</si>
  <si>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</si>
  <si>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</si>
  <si>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</si>
  <si>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</si>
  <si>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</si>
  <si>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</si>
  <si>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</si>
  <si>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</si>
  <si>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</si>
  <si>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</si>
  <si>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</si>
  <si>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</si>
  <si>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</si>
  <si>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</si>
  <si>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</si>
  <si>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</si>
  <si>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</si>
  <si>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</si>
  <si>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</si>
  <si>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</si>
  <si>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</si>
  <si>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</si>
  <si>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</si>
  <si>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</si>
  <si>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</si>
  <si>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</si>
  <si>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</si>
  <si>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</si>
  <si>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</si>
  <si>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</si>
  <si>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</si>
  <si>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</si>
  <si>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</si>
  <si>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</si>
  <si>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</si>
  <si>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</si>
  <si>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</si>
  <si>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</si>
  <si>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</si>
  <si>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</si>
  <si>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</si>
  <si>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</si>
  <si>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</si>
  <si>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</si>
  <si>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</si>
  <si>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</si>
  <si>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</si>
  <si>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</si>
  <si>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</si>
  <si>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</si>
  <si>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</si>
  <si>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</si>
  <si>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</si>
  <si>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</si>
  <si>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</si>
  <si>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</si>
  <si>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</si>
  <si>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</si>
  <si>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</si>
  <si>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</si>
  <si>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</si>
  <si>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</si>
  <si>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</si>
  <si>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</si>
  <si>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</si>
  <si>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</si>
  <si>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</si>
  <si>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</si>
  <si>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</si>
  <si>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</si>
  <si>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</si>
  <si>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</si>
  <si>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</si>
  <si>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</si>
  <si>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</si>
  <si>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</si>
  <si>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</si>
  <si>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</si>
  <si>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</si>
  <si>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</si>
  <si>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</si>
  <si>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</si>
  <si>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</si>
  <si>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</si>
  <si>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</si>
  <si>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</si>
  <si>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</si>
  <si>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</si>
  <si>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</si>
  <si>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</si>
  <si>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</si>
  <si>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</si>
  <si>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</si>
  <si>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</si>
  <si>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</si>
  <si>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</si>
  <si>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</si>
  <si>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</si>
  <si>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</si>
  <si>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</si>
  <si>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</si>
  <si>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</si>
  <si>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</si>
  <si>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</si>
  <si>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</si>
  <si>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</si>
  <si>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</si>
  <si>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</si>
  <si>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</si>
  <si>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</si>
  <si>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</si>
  <si>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</si>
  <si>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</si>
  <si>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</si>
  <si>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</si>
  <si>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</si>
  <si>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</si>
  <si>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</si>
  <si>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</si>
  <si>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</si>
  <si>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</si>
  <si>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</si>
  <si>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</si>
  <si>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</si>
  <si>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</si>
  <si>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</si>
  <si>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</si>
  <si>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</si>
  <si>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</si>
  <si>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</si>
  <si>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</si>
  <si>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</si>
  <si>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</si>
  <si>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</si>
  <si>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</si>
  <si>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</si>
  <si>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</si>
  <si>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</si>
  <si>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</si>
  <si>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</si>
  <si>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</si>
  <si>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</si>
  <si>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</si>
  <si>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</si>
  <si>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</si>
  <si>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</si>
  <si>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</si>
  <si>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</si>
  <si>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</si>
  <si>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</si>
  <si>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</si>
  <si>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</si>
  <si>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</si>
  <si>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</si>
  <si>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</si>
  <si>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</si>
  <si>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</si>
  <si>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</si>
  <si>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</si>
  <si>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</si>
  <si>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</si>
  <si>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</si>
  <si>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</si>
  <si>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</si>
  <si>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</si>
  <si>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</si>
  <si>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</si>
  <si>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</si>
  <si>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</si>
  <si>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</si>
  <si>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</si>
  <si>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</si>
  <si>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</si>
  <si>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</si>
  <si>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</si>
  <si>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</si>
  <si>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</si>
  <si>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</si>
  <si>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</si>
  <si>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</si>
  <si>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</si>
  <si>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</si>
  <si>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</si>
  <si>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</si>
  <si>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</si>
  <si>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</si>
  <si>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</si>
  <si>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</si>
  <si>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</si>
  <si>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</si>
  <si>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</si>
  <si>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</si>
  <si>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</si>
  <si>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</si>
  <si>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</si>
  <si>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</si>
  <si>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</si>
  <si>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</si>
  <si>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</si>
  <si>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</si>
  <si>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</si>
  <si>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</si>
  <si>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</si>
  <si>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</si>
  <si>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</si>
  <si>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</si>
  <si>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</si>
  <si>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</si>
  <si>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</si>
  <si>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</si>
  <si>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</si>
  <si>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</si>
  <si>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</si>
  <si>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</si>
  <si>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</si>
  <si>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</si>
  <si>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</si>
  <si>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</si>
  <si>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</si>
  <si>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</si>
  <si>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</si>
  <si>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</si>
  <si>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</si>
  <si>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</si>
  <si>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</si>
  <si>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</si>
  <si>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</si>
  <si>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</si>
  <si>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</si>
  <si>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</si>
  <si>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</si>
  <si>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</si>
  <si>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</si>
  <si>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</si>
  <si>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</si>
  <si>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</si>
  <si>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</si>
  <si>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</si>
  <si>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</si>
  <si>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</si>
  <si>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</si>
  <si>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</si>
  <si>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</si>
  <si>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</si>
  <si>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</si>
  <si>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</si>
  <si>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</si>
  <si>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</si>
  <si>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</si>
  <si>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</si>
  <si>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</si>
  <si>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</si>
  <si>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</si>
  <si>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</si>
  <si>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</si>
  <si>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</si>
  <si>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</si>
  <si>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</si>
  <si>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</si>
  <si>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</si>
  <si>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</si>
  <si>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</si>
  <si>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</si>
  <si>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</si>
  <si>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</si>
  <si>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</si>
  <si>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</si>
  <si>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</si>
  <si>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</si>
  <si>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</si>
  <si>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</si>
  <si>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</si>
  <si>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</si>
  <si>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</si>
  <si>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</si>
  <si>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</si>
  <si>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</si>
  <si>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</si>
  <si>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</si>
  <si>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</si>
  <si>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</si>
  <si>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</si>
  <si>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</si>
  <si>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</si>
  <si>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</si>
  <si>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</si>
  <si>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</si>
  <si>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</si>
  <si>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</si>
  <si>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</si>
  <si>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</si>
  <si>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</si>
  <si>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</si>
  <si>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</si>
  <si>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</si>
  <si>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</si>
  <si>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</si>
  <si>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</si>
  <si>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</si>
  <si>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</si>
  <si>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</si>
  <si>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</si>
  <si>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</si>
  <si>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</si>
  <si>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</si>
  <si>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</si>
  <si>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</si>
  <si>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</si>
  <si>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</si>
  <si>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</si>
  <si>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</si>
  <si>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</si>
  <si>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</si>
  <si>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</si>
  <si>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</si>
  <si>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</si>
  <si>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</si>
  <si>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</si>
  <si>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</si>
  <si>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</si>
  <si>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</si>
  <si>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</si>
  <si>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</si>
  <si>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</si>
  <si>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</si>
  <si>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</si>
  <si>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</si>
  <si>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</si>
  <si>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</si>
  <si>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</si>
  <si>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</si>
  <si>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</si>
  <si>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</si>
  <si>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</si>
  <si>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</si>
  <si>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</si>
  <si>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</si>
  <si>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</si>
  <si>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</si>
  <si>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</si>
  <si>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</si>
  <si>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</si>
  <si>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</si>
  <si>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</si>
  <si>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</si>
  <si>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</si>
  <si>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</si>
  <si>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</si>
  <si>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</si>
  <si>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</si>
  <si>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</si>
  <si>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</si>
  <si>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</si>
  <si>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</si>
  <si>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</si>
  <si>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</si>
  <si>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</si>
  <si>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</si>
  <si>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</si>
  <si>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</si>
  <si>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</si>
  <si>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</si>
  <si>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</si>
  <si>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</si>
  <si>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</si>
  <si>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</si>
  <si>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</si>
  <si>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</si>
  <si>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</si>
  <si>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</si>
  <si>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</si>
  <si>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</si>
  <si>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</si>
  <si>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</si>
  <si>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</si>
  <si>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</si>
  <si>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</si>
  <si>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</si>
  <si>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</si>
  <si>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</si>
  <si>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</si>
  <si>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</si>
  <si>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</si>
  <si>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</si>
  <si>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</si>
  <si>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</si>
  <si>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</si>
  <si>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</si>
  <si>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</si>
  <si>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</si>
  <si>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</si>
  <si>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</si>
  <si>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</si>
  <si>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</si>
  <si>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</si>
  <si>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</si>
  <si>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</si>
  <si>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</si>
  <si>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</si>
  <si>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</si>
  <si>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</si>
  <si>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</si>
  <si>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</si>
  <si>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</si>
  <si>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</si>
  <si>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</si>
  <si>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</si>
  <si>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</si>
  <si>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</si>
  <si>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</si>
  <si>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</si>
  <si>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</si>
  <si>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</si>
  <si>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</si>
  <si>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</si>
  <si>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</si>
  <si>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</si>
  <si>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</si>
  <si>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</si>
  <si>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</si>
  <si>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</si>
  <si>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</si>
  <si>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</si>
  <si>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</si>
  <si>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</si>
  <si>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</si>
  <si>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</si>
  <si>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</si>
  <si>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</si>
  <si>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</si>
  <si>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</si>
  <si>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</si>
  <si>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</si>
  <si>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</si>
  <si>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</si>
  <si>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</si>
  <si>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</si>
  <si>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</si>
  <si>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</si>
  <si>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</si>
  <si>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</si>
  <si>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</si>
  <si>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</si>
  <si>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</si>
  <si>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</si>
  <si>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</si>
  <si>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</si>
  <si>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</si>
  <si>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</si>
  <si>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</si>
  <si>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</si>
  <si>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</si>
  <si>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</si>
  <si>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</si>
  <si>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</si>
  <si>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</si>
  <si>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</si>
  <si>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</si>
  <si>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</si>
  <si>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</si>
  <si>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</si>
  <si>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</si>
  <si>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</si>
  <si>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</si>
  <si>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</si>
  <si>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</si>
  <si>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</si>
  <si>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</si>
  <si>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</si>
  <si>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</si>
  <si>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</si>
  <si>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</si>
  <si>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</si>
  <si>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</si>
  <si>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</si>
  <si>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</si>
  <si>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</si>
  <si>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</si>
  <si>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</si>
  <si>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</si>
  <si>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</si>
  <si>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</si>
  <si>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</si>
  <si>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</si>
  <si>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</si>
  <si>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</si>
  <si>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</si>
  <si>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</si>
  <si>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</si>
  <si>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</si>
  <si>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</si>
  <si>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</si>
  <si>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</si>
  <si>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</si>
  <si>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</si>
  <si>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</si>
  <si>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</si>
  <si>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</si>
  <si>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</si>
  <si>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</si>
  <si>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</si>
  <si>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</si>
  <si>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</si>
  <si>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</si>
  <si>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</si>
  <si>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</si>
  <si>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</si>
  <si>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</si>
  <si>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</si>
  <si>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</si>
  <si>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</si>
  <si>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</si>
  <si>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</si>
  <si>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</si>
  <si>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</si>
  <si>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</si>
  <si>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</si>
  <si>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</si>
  <si>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</si>
  <si>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</si>
  <si>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</si>
  <si>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</si>
  <si>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</si>
  <si>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</si>
  <si>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</si>
  <si>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</si>
  <si>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</si>
  <si>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</si>
  <si>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</si>
  <si>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</si>
  <si>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</si>
  <si>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</si>
  <si>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</si>
  <si>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</si>
  <si>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</si>
  <si>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</si>
  <si>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</si>
  <si>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</si>
  <si>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</si>
  <si>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</si>
  <si>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</si>
  <si>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</si>
  <si>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</si>
  <si>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</si>
  <si>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</si>
  <si>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</si>
  <si>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</si>
  <si>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</si>
  <si>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</si>
  <si>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</si>
  <si>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</si>
  <si>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</si>
  <si>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</si>
  <si>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</si>
  <si>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</si>
  <si>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</si>
  <si>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</si>
  <si>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</si>
  <si>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</si>
  <si>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</si>
  <si>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</si>
  <si>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</si>
  <si>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</si>
  <si>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</si>
  <si>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</si>
  <si>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</si>
  <si>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</si>
  <si>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</si>
  <si>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</si>
  <si>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</si>
  <si>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</si>
  <si>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</si>
  <si>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</si>
  <si>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</si>
  <si>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</si>
  <si>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</si>
  <si>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</si>
  <si>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</si>
  <si>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</si>
  <si>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</si>
  <si>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</si>
  <si>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</si>
  <si>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</si>
  <si>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</si>
  <si>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</si>
  <si>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</si>
  <si>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</si>
  <si>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</si>
  <si>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</si>
  <si>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</si>
  <si>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</si>
  <si>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</si>
  <si>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</si>
  <si>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</si>
  <si>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</si>
  <si>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</si>
  <si>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</si>
  <si>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</si>
  <si>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</si>
  <si>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</si>
  <si>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</si>
  <si>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</si>
  <si>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</si>
  <si>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</si>
  <si>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</si>
  <si>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</si>
  <si>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</si>
  <si>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</si>
  <si>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</si>
  <si>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</si>
  <si>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</si>
  <si>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</si>
  <si>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</si>
  <si>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</si>
  <si>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</si>
  <si>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</si>
  <si>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</si>
  <si>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</si>
  <si>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</si>
  <si>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</si>
  <si>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</si>
  <si>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</si>
  <si>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</si>
  <si>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</si>
  <si>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</si>
  <si>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</si>
  <si>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</si>
  <si>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</si>
  <si>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</si>
  <si>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</si>
  <si>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</si>
  <si>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</si>
  <si>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</si>
  <si>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</si>
  <si>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</si>
  <si>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</si>
  <si>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</si>
  <si>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</si>
  <si>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</si>
  <si>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</si>
  <si>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</si>
  <si>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</si>
  <si>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</si>
  <si>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</si>
  <si>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</si>
  <si>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</si>
  <si>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</si>
  <si>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</si>
  <si>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</si>
  <si>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</si>
  <si>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</si>
  <si>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</si>
  <si>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</si>
  <si>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</si>
  <si>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</si>
  <si>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</si>
  <si>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</si>
  <si>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</si>
  <si>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</si>
  <si>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</si>
  <si>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</si>
  <si>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</si>
  <si>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</si>
  <si>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</si>
  <si>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</si>
  <si>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</si>
  <si>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</si>
  <si>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</si>
  <si>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</si>
  <si>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</si>
  <si>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</si>
  <si>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</si>
  <si>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</si>
  <si>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</si>
  <si>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</si>
  <si>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</si>
  <si>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</si>
  <si>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</si>
  <si>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</si>
  <si>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</si>
  <si>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</si>
  <si>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</si>
  <si>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</si>
  <si>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</si>
  <si>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</si>
  <si>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</si>
  <si>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</si>
  <si>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</si>
  <si>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</si>
  <si>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</si>
  <si>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</si>
  <si>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</si>
  <si>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</si>
  <si>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</si>
  <si>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</si>
  <si>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</si>
  <si>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</si>
  <si>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</si>
  <si>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</si>
  <si>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</si>
  <si>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</si>
  <si>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</si>
  <si>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</si>
  <si>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</si>
  <si>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</si>
  <si>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</si>
  <si>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</si>
  <si>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</si>
  <si>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</si>
  <si>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</si>
  <si>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</si>
  <si>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</si>
  <si>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</si>
  <si>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</si>
  <si>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</si>
  <si>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</si>
  <si>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</si>
  <si>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</si>
  <si>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</si>
  <si>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</si>
  <si>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</si>
  <si>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</si>
  <si>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</si>
  <si>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</si>
  <si>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</si>
  <si>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</si>
  <si>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</si>
  <si>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</si>
  <si>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</si>
  <si>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</si>
  <si>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</si>
  <si>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</si>
  <si>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</si>
  <si>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</si>
  <si>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</si>
  <si>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</si>
  <si>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</si>
  <si>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</si>
  <si>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</si>
  <si>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</si>
  <si>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</si>
  <si>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</si>
  <si>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</si>
  <si>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</si>
  <si>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</si>
  <si>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</si>
  <si>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</si>
  <si>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</si>
  <si>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</si>
  <si>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</si>
  <si>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</si>
  <si>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</si>
  <si>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</si>
  <si>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</si>
  <si>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</si>
  <si>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</si>
  <si>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</si>
  <si>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</si>
  <si>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</si>
  <si>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</si>
  <si>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</si>
  <si>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</si>
  <si>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</si>
  <si>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</si>
  <si>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</si>
  <si>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</si>
  <si>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</si>
  <si>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</si>
  <si>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</si>
  <si>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</si>
  <si>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</si>
  <si>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</si>
  <si>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</si>
  <si>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</si>
  <si>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</si>
  <si>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</si>
  <si>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</si>
  <si>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</si>
  <si>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</si>
  <si>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</si>
  <si>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</si>
  <si>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</si>
  <si>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</si>
  <si>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</si>
  <si>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</si>
  <si>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</si>
  <si>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</si>
  <si>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</si>
  <si>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</si>
  <si>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</si>
  <si>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</si>
  <si>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</si>
  <si>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</si>
  <si>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</si>
  <si>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</si>
  <si>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</si>
  <si>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</si>
  <si>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</si>
  <si>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</si>
  <si>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</si>
  <si>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</si>
  <si>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</si>
  <si>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</si>
  <si>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</si>
  <si>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</si>
  <si>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</si>
  <si>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</si>
  <si>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</si>
  <si>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</si>
  <si>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</si>
  <si>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</si>
  <si>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</si>
  <si>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</si>
  <si>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</si>
  <si>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</si>
  <si>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</si>
  <si>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</si>
  <si>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</si>
  <si>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</si>
  <si>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</si>
  <si>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</si>
  <si>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</si>
  <si>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</si>
  <si>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</si>
  <si>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</si>
  <si>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</si>
  <si>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</si>
  <si>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</si>
  <si>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</si>
  <si>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</si>
  <si>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</si>
  <si>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</si>
  <si>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</si>
  <si>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</si>
  <si>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</si>
  <si>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</si>
  <si>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</si>
  <si>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</si>
  <si>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</si>
  <si>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</si>
  <si>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</si>
  <si>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</si>
  <si>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</si>
  <si>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</si>
  <si>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</si>
  <si>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</si>
  <si>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</si>
  <si>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</si>
  <si>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</si>
  <si>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</si>
  <si>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</si>
  <si>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</si>
  <si>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</si>
  <si>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</si>
  <si>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</si>
  <si>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</si>
  <si>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</si>
  <si>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</si>
  <si>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</si>
  <si>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</si>
  <si>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</si>
  <si>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</si>
  <si>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</si>
  <si>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</si>
  <si>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</si>
  <si>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</si>
  <si>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</si>
  <si>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</si>
  <si>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</si>
  <si>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</si>
  <si>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</si>
  <si>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</si>
  <si>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</si>
  <si>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</si>
  <si>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</si>
  <si>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</si>
  <si>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</si>
  <si>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</si>
  <si>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</si>
  <si>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</si>
  <si>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</si>
  <si>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</si>
  <si>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</si>
  <si>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</si>
  <si>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</si>
  <si>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</si>
  <si>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</si>
  <si>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</si>
  <si>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</si>
  <si>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</si>
  <si>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</si>
  <si>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</si>
  <si>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</si>
  <si>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</si>
  <si>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</si>
  <si>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</si>
  <si>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</si>
  <si>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</si>
  <si>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</si>
  <si>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</si>
  <si>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</si>
  <si>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</si>
  <si>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</si>
  <si>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</si>
  <si>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</si>
  <si>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</si>
  <si>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</si>
  <si>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</si>
  <si>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</si>
  <si>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</si>
  <si>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</si>
  <si>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</si>
  <si>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</si>
  <si>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</si>
  <si>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</si>
  <si>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</si>
  <si>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</si>
  <si>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</si>
  <si>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</si>
  <si>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</si>
  <si>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</si>
  <si>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</si>
  <si>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</si>
  <si>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</si>
  <si>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</si>
  <si>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</si>
  <si>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</si>
  <si>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</si>
  <si>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</si>
  <si>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</si>
  <si>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</si>
  <si>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</si>
  <si>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</si>
  <si>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</si>
  <si>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</si>
  <si>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</si>
  <si>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</si>
  <si>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</si>
  <si>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</si>
  <si>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</si>
  <si>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</si>
  <si>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</si>
  <si>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</si>
  <si>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</si>
  <si>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</si>
  <si>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</si>
  <si>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</si>
  <si>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</si>
  <si>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</si>
  <si>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</si>
  <si>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</si>
  <si>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</si>
  <si>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</si>
  <si>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</si>
  <si>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</si>
  <si>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</si>
  <si>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</si>
  <si>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</si>
  <si>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</si>
  <si>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</si>
  <si>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</si>
  <si>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</si>
  <si>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</si>
  <si>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</si>
  <si>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</si>
  <si>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</si>
  <si>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</si>
  <si>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</si>
  <si>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</si>
  <si>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</si>
  <si>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</si>
  <si>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</si>
  <si>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</si>
  <si>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</si>
  <si>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</si>
  <si>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</si>
  <si>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</si>
  <si>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</si>
  <si>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</si>
  <si>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</si>
  <si>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</si>
  <si>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</si>
  <si>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</si>
  <si>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</si>
  <si>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</si>
  <si>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</si>
  <si>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</si>
  <si>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</si>
  <si>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</si>
  <si>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</si>
  <si>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</si>
  <si>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</si>
  <si>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</si>
  <si>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</si>
  <si>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</si>
  <si>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</si>
  <si>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</si>
  <si>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</si>
  <si>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</si>
  <si>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</si>
  <si>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</si>
  <si>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</si>
  <si>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</si>
  <si>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</si>
  <si>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</si>
  <si>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</si>
  <si>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</si>
  <si>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</si>
  <si>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</si>
  <si>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</si>
  <si>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</si>
  <si>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</si>
  <si>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</si>
  <si>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</si>
  <si>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</si>
  <si>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</si>
  <si>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</si>
  <si>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</si>
  <si>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</si>
  <si>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</si>
  <si>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</si>
  <si>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</si>
  <si>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</si>
  <si>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</si>
  <si>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</si>
  <si>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</si>
  <si>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</si>
  <si>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</si>
  <si>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</si>
  <si>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</si>
  <si>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</si>
  <si>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</si>
  <si>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</si>
  <si>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</si>
  <si>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</si>
  <si>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</si>
  <si>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</si>
  <si>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</si>
  <si>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</si>
  <si>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</si>
  <si>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</si>
  <si>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</si>
  <si>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</si>
  <si>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</si>
  <si>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</si>
  <si>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</si>
  <si>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</si>
  <si>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</si>
  <si>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</si>
  <si>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</si>
  <si>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</si>
  <si>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</si>
  <si>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</si>
  <si>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</si>
  <si>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</si>
  <si>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</si>
  <si>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</si>
  <si>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</si>
  <si>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</si>
  <si>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</si>
  <si>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</si>
  <si>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</si>
  <si>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</si>
  <si>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</si>
  <si>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</si>
  <si>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</si>
  <si>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</si>
  <si>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</si>
  <si>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</si>
  <si>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</si>
  <si>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</si>
  <si>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</si>
  <si>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</si>
  <si>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</si>
  <si>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</si>
  <si>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</si>
  <si>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</si>
  <si>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</si>
  <si>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</si>
  <si>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</si>
  <si>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</si>
  <si>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</si>
  <si>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</si>
  <si>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</si>
  <si>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</si>
  <si>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</si>
  <si>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</si>
  <si>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</si>
  <si>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</si>
  <si>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</si>
  <si>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</si>
  <si>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</si>
  <si>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</si>
  <si>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</si>
  <si>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</si>
  <si>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</si>
  <si>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</si>
  <si>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</si>
  <si>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</si>
  <si>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</si>
  <si>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</si>
  <si>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</si>
  <si>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</si>
  <si>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</si>
  <si>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</si>
  <si>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</si>
  <si>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</si>
  <si>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</si>
  <si>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</si>
  <si>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</si>
  <si>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</si>
  <si>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</si>
  <si>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</si>
  <si>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</si>
  <si>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</si>
  <si>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</si>
  <si>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</si>
  <si>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</si>
  <si>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</si>
  <si>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</si>
  <si>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</si>
  <si>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</si>
  <si>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</si>
  <si>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</si>
  <si>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</si>
  <si>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</si>
  <si>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</si>
  <si>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</si>
  <si>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</si>
  <si>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</si>
  <si>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</si>
  <si>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</si>
  <si>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</si>
  <si>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</si>
  <si>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</si>
  <si>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</si>
  <si>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</si>
  <si>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</si>
  <si>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</si>
  <si>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</si>
  <si>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</si>
  <si>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</si>
  <si>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</si>
  <si>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</si>
  <si>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</si>
  <si>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</si>
  <si>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</si>
  <si>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</si>
  <si>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</si>
  <si>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</si>
  <si>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</si>
  <si>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</si>
  <si>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</si>
  <si>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</si>
  <si>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</si>
  <si>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</si>
  <si>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</si>
  <si>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</si>
  <si>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</si>
  <si>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</si>
  <si>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</si>
  <si>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</si>
  <si>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</si>
  <si>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</si>
  <si>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</si>
  <si>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</si>
  <si>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</si>
  <si>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</si>
  <si>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</si>
  <si>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</si>
  <si>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</si>
  <si>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</si>
  <si>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</si>
  <si>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</si>
  <si>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</si>
  <si>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</si>
  <si>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</si>
  <si>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</si>
  <si>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</si>
  <si>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</si>
  <si>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</si>
  <si>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</si>
  <si>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</si>
  <si>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</si>
  <si>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</si>
  <si>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</si>
  <si>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</si>
  <si>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</si>
  <si>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</si>
  <si>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</si>
  <si>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</si>
  <si>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</si>
  <si>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</si>
  <si>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</si>
  <si>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</si>
  <si>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</si>
  <si>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</si>
  <si>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</si>
  <si>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</si>
  <si>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</si>
  <si>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</si>
  <si>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</si>
  <si>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</si>
  <si>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</si>
  <si>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</si>
  <si>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</si>
  <si>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</si>
  <si>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</si>
  <si>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</si>
  <si>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</si>
  <si>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</si>
  <si>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</si>
  <si>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</si>
  <si>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</si>
  <si>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</si>
  <si>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</si>
  <si>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</si>
  <si>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</si>
  <si>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</si>
  <si>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</si>
  <si>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</si>
  <si>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</si>
  <si>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</si>
  <si>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</si>
  <si>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</si>
  <si>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</si>
  <si>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</si>
  <si>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</si>
  <si>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</si>
  <si>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</si>
  <si>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</si>
  <si>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</si>
  <si>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</si>
  <si>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</si>
  <si>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</si>
  <si>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</si>
  <si>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</si>
  <si>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</si>
  <si>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</si>
  <si>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</si>
  <si>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</si>
  <si>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</si>
  <si>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</si>
  <si>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</si>
  <si>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</si>
  <si>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</si>
  <si>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</si>
  <si>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</si>
  <si>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</si>
  <si>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</si>
  <si>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</si>
  <si>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</si>
  <si>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</si>
  <si>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</si>
  <si>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</si>
  <si>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</si>
  <si>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</si>
  <si>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</si>
  <si>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</si>
  <si>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</si>
  <si>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</si>
  <si>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</si>
  <si>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</si>
  <si>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</si>
  <si>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</si>
  <si>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</si>
  <si>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</si>
  <si>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</si>
  <si>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</si>
  <si>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</si>
  <si>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</si>
  <si>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</si>
  <si>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</si>
  <si>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</si>
  <si>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</si>
  <si>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</si>
  <si>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</si>
  <si>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</si>
  <si>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</si>
  <si>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</si>
  <si>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</si>
  <si>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</si>
  <si>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</si>
  <si>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</si>
  <si>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</si>
  <si>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</si>
  <si>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</si>
  <si>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</si>
  <si>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</si>
  <si>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</si>
  <si>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</si>
  <si>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</si>
  <si>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</si>
  <si>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</si>
  <si>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</si>
  <si>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</si>
  <si>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</si>
  <si>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</si>
  <si>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</si>
  <si>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</si>
  <si>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</si>
  <si>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</si>
  <si>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</si>
  <si>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</si>
  <si>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</si>
  <si>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</si>
  <si>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</si>
  <si>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</si>
  <si>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</si>
  <si>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</si>
  <si>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</si>
  <si>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</si>
  <si>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</si>
  <si>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</si>
  <si>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</si>
  <si>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</si>
  <si>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</si>
  <si>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</si>
  <si>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</si>
  <si>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</si>
  <si>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</si>
  <si>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</si>
  <si>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</si>
  <si>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</si>
  <si>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</si>
  <si>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</si>
  <si>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</si>
  <si>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</si>
  <si>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</si>
  <si>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</si>
  <si>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</si>
  <si>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</si>
  <si>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</si>
  <si>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</si>
  <si>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</si>
  <si>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</si>
  <si>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</si>
  <si>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</si>
  <si>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</si>
  <si>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</si>
  <si>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</si>
  <si>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</si>
  <si>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</si>
  <si>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</si>
  <si>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</si>
  <si>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</si>
  <si>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</si>
  <si>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</si>
  <si>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</si>
  <si>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</si>
  <si>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</si>
  <si>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</si>
  <si>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</si>
  <si>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</si>
  <si>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</si>
  <si>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</si>
  <si>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</si>
  <si>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</si>
  <si>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</si>
  <si>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</si>
  <si>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</si>
  <si>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</si>
  <si>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</si>
  <si>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</si>
  <si>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</si>
  <si>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</si>
  <si>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</si>
  <si>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</si>
  <si>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</si>
  <si>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</si>
  <si>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</si>
  <si>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</si>
  <si>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</si>
  <si>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</si>
  <si>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</si>
  <si>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</si>
  <si>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</si>
  <si>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</si>
  <si>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</si>
  <si>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</si>
  <si>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</si>
  <si>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</si>
  <si>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</si>
  <si>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</si>
  <si>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</si>
  <si>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</si>
  <si>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</si>
  <si>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</si>
  <si>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</si>
  <si>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</si>
  <si>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</si>
  <si>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</si>
  <si>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</si>
  <si>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</si>
  <si>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</si>
  <si>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</si>
  <si>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</si>
  <si>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</si>
  <si>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</si>
  <si>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</si>
  <si>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</si>
  <si>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</si>
  <si>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</si>
  <si>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</si>
  <si>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</si>
  <si>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</si>
  <si>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</si>
  <si>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</si>
  <si>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</si>
  <si>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</si>
  <si>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</si>
  <si>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</si>
  <si>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</si>
  <si>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</si>
  <si>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</si>
  <si>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</si>
  <si>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</si>
  <si>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</si>
  <si>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</si>
  <si>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</si>
  <si>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</si>
  <si>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</si>
  <si>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</si>
  <si>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</si>
  <si>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</si>
  <si>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</si>
  <si>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</si>
  <si>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</si>
  <si>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</si>
  <si>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</si>
  <si>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</si>
  <si>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</si>
  <si>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</si>
  <si>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</si>
  <si>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</si>
  <si>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</si>
  <si>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</si>
  <si>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</si>
  <si>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</si>
  <si>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</si>
  <si>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</si>
  <si>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</si>
  <si>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</si>
  <si>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</si>
  <si>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</si>
  <si>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</si>
  <si>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</si>
  <si>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</si>
  <si>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</si>
  <si>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</si>
  <si>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</si>
  <si>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</si>
  <si>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</si>
  <si>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</si>
  <si>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</si>
  <si>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</si>
  <si>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</si>
  <si>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</si>
  <si>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</si>
  <si>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</si>
  <si>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</si>
  <si>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</si>
  <si>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</si>
  <si>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</si>
  <si>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</si>
  <si>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</si>
  <si>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</si>
  <si>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</si>
  <si>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</si>
  <si>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</si>
  <si>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</si>
  <si>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</si>
  <si>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</si>
  <si>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</si>
  <si>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</si>
  <si>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</si>
  <si>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</si>
  <si>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</si>
  <si>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</si>
  <si>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</si>
  <si>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</si>
  <si>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</si>
  <si>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</si>
  <si>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</si>
  <si>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</si>
  <si>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</si>
  <si>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</si>
  <si>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</si>
  <si>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</si>
  <si>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</si>
  <si>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</si>
  <si>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</si>
  <si>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</si>
  <si>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</si>
  <si>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</si>
  <si>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</si>
  <si>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</si>
  <si>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</si>
  <si>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</si>
  <si>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</si>
  <si>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</si>
  <si>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</si>
  <si>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</si>
  <si>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</si>
  <si>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</si>
  <si>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</si>
  <si>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</si>
  <si>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</si>
  <si>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</si>
  <si>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</si>
  <si>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</si>
  <si>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</si>
  <si>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</si>
  <si>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</si>
  <si>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</si>
  <si>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</si>
  <si>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</si>
  <si>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</si>
  <si>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</si>
  <si>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</si>
  <si>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</si>
  <si>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</si>
  <si>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</si>
  <si>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</si>
  <si>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</si>
  <si>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</si>
  <si>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</si>
  <si>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</si>
  <si>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</si>
  <si>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</si>
  <si>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</si>
  <si>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</si>
  <si>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</si>
  <si>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</si>
  <si>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</si>
  <si>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</si>
  <si>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</si>
  <si>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</si>
  <si>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</si>
  <si>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</si>
  <si>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</si>
  <si>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</si>
  <si>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</si>
  <si>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</si>
  <si>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</si>
  <si>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</si>
  <si>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</si>
  <si>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</si>
  <si>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</si>
  <si>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</si>
  <si>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</si>
  <si>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</si>
  <si>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</si>
  <si>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</si>
  <si>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</si>
  <si>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</si>
  <si>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</si>
  <si>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</si>
  <si>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</si>
  <si>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</si>
  <si>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</si>
  <si>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</si>
  <si>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</si>
  <si>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</si>
  <si>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</si>
  <si>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</si>
  <si>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</si>
  <si>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</si>
  <si>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</si>
  <si>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</si>
  <si>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</si>
  <si>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</si>
  <si>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</si>
  <si>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</si>
  <si>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</si>
  <si>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</si>
  <si>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</si>
  <si>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</si>
  <si>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</si>
  <si>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</si>
  <si>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</si>
  <si>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</si>
  <si>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</si>
  <si>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</si>
  <si>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</si>
  <si>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</si>
  <si>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</si>
  <si>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</si>
  <si>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</si>
  <si>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</si>
  <si>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</si>
  <si>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</si>
  <si>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</si>
  <si>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</si>
  <si>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</si>
  <si>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</si>
  <si>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</si>
  <si>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</si>
  <si>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</si>
  <si>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</si>
  <si>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</si>
  <si>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</si>
  <si>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</si>
  <si>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</si>
  <si>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</si>
  <si>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</si>
  <si>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</si>
  <si>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</si>
  <si>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</si>
  <si>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</si>
  <si>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</si>
  <si>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</si>
  <si>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</si>
  <si>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</si>
  <si>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</si>
  <si>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</si>
  <si>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</si>
  <si>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</si>
  <si>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</si>
  <si>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</si>
  <si>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</si>
  <si>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</si>
  <si>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</si>
  <si>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</si>
  <si>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</si>
  <si>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</si>
  <si>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</si>
  <si>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</si>
  <si>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</si>
  <si>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</si>
  <si>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</si>
  <si>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</si>
  <si>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</si>
  <si>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</si>
  <si>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</si>
  <si>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</si>
  <si>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</si>
  <si>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</si>
  <si>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</si>
  <si>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</si>
  <si>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</si>
  <si>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</si>
  <si>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</si>
  <si>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</si>
  <si>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</si>
  <si>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</si>
  <si>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</si>
  <si>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</si>
  <si>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</si>
  <si>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</si>
  <si>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</si>
  <si>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</si>
  <si>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</si>
  <si>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</si>
  <si>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</si>
  <si>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</si>
  <si>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</si>
  <si>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</si>
  <si>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</si>
  <si>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</si>
  <si>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</si>
  <si>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</si>
  <si>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</si>
  <si>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</si>
  <si>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</si>
  <si>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</si>
  <si>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</si>
  <si>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</si>
  <si>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</si>
  <si>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</si>
  <si>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</si>
  <si>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</si>
  <si>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</si>
  <si>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</si>
  <si>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</si>
  <si>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</si>
  <si>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</si>
  <si>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</si>
  <si>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</si>
  <si>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</si>
  <si>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</si>
  <si>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</si>
  <si>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</si>
  <si>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</si>
  <si>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</si>
  <si>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</si>
  <si>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</si>
  <si>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</si>
  <si>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</si>
  <si>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</si>
  <si>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</si>
  <si>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</si>
  <si>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</si>
  <si>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</si>
  <si>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</si>
  <si>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</si>
  <si>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</si>
  <si>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</si>
  <si>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</si>
  <si>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</si>
  <si>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</si>
  <si>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</si>
  <si>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</si>
  <si>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</si>
  <si>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</si>
  <si>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</si>
  <si>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</si>
  <si>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</si>
  <si>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</si>
  <si>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</si>
  <si>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</si>
  <si>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</si>
  <si>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</si>
  <si>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</si>
  <si>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</si>
  <si>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</si>
  <si>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</si>
  <si>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</si>
  <si>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</si>
  <si>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</si>
  <si>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</si>
  <si>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</si>
  <si>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</si>
  <si>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</si>
  <si>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</si>
  <si>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</si>
  <si>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</si>
  <si>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</si>
  <si>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</si>
  <si>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</si>
  <si>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</si>
  <si>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</si>
  <si>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</si>
  <si>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</si>
  <si>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</si>
  <si>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</si>
  <si>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</si>
  <si>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</si>
  <si>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</si>
  <si>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</si>
  <si>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</si>
  <si>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</si>
  <si>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</si>
  <si>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</si>
  <si>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</si>
  <si>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</si>
  <si>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</si>
  <si>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</si>
  <si>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</si>
  <si>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</si>
  <si>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</si>
  <si>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</si>
  <si>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</si>
  <si>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</si>
  <si>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</si>
  <si>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</si>
  <si>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</si>
  <si>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</si>
  <si>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</si>
  <si>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</si>
  <si>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</si>
  <si>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</si>
  <si>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</si>
  <si>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</si>
  <si>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</si>
  <si>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</si>
  <si>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</si>
  <si>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</si>
  <si>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</si>
  <si>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</si>
  <si>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</si>
  <si>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</si>
  <si>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</si>
  <si>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</si>
  <si>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</si>
  <si>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</si>
  <si>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</si>
  <si>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</si>
  <si>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</si>
  <si>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</si>
  <si>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</si>
  <si>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</si>
  <si>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</si>
  <si>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</si>
  <si>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</si>
  <si>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</si>
  <si>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</si>
  <si>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</si>
  <si>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</si>
  <si>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</si>
  <si>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</si>
  <si>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</si>
  <si>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</si>
  <si>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</si>
  <si>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</si>
  <si>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</si>
  <si>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</si>
  <si>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</si>
  <si>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</si>
  <si>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</si>
  <si>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</si>
  <si>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</si>
  <si>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</si>
  <si>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</si>
  <si>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</si>
  <si>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</si>
  <si>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</si>
  <si>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</si>
  <si>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</si>
  <si>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</si>
  <si>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</si>
  <si>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</si>
  <si>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</si>
  <si>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</si>
  <si>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</si>
  <si>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</si>
  <si>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</si>
  <si>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</si>
  <si>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</si>
  <si>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</si>
  <si>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</si>
  <si>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</si>
  <si>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</si>
  <si>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</si>
  <si>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</si>
  <si>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</si>
  <si>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</si>
  <si>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</si>
  <si>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</si>
  <si>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</si>
  <si>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</si>
  <si>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</si>
  <si>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</si>
  <si>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</si>
  <si>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</si>
  <si>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</si>
  <si>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</si>
  <si>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</si>
  <si>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</si>
  <si>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</si>
  <si>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</si>
  <si>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</si>
  <si>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</si>
  <si>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</si>
  <si>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</si>
  <si>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</si>
  <si>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</si>
  <si>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</si>
  <si>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</si>
  <si>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</si>
  <si>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</si>
  <si>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</si>
  <si>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</si>
  <si>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</si>
  <si>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</si>
  <si>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</si>
  <si>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</si>
  <si>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</si>
  <si>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</si>
  <si>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</si>
  <si>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</si>
  <si>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</si>
  <si>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</si>
  <si>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</si>
  <si>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</si>
  <si>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</si>
  <si>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</si>
  <si>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</si>
  <si>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</si>
  <si>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</si>
  <si>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</si>
  <si>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</si>
  <si>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</si>
  <si>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</si>
  <si>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</si>
  <si>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</si>
  <si>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</si>
  <si>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</si>
  <si>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</si>
  <si>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</si>
  <si>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</si>
  <si>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</si>
  <si>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</si>
  <si>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</si>
  <si>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</si>
  <si>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</si>
  <si>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</si>
  <si>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</si>
  <si>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</si>
  <si>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</si>
  <si>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</si>
  <si>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</si>
  <si>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</si>
  <si>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</si>
  <si>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</si>
  <si>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</si>
  <si>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</si>
  <si>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</si>
  <si>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</si>
  <si>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</si>
  <si>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</si>
  <si>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</si>
  <si>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</si>
  <si>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</si>
  <si>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</si>
  <si>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</si>
  <si>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</si>
  <si>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</si>
  <si>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</si>
  <si>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</si>
  <si>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</si>
  <si>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</si>
  <si>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</si>
  <si>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</si>
  <si>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</si>
  <si>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</si>
  <si>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</si>
  <si>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</si>
  <si>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</si>
  <si>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</si>
  <si>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</si>
  <si>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</si>
  <si>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</si>
  <si>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</si>
  <si>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</si>
  <si>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</si>
  <si>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</si>
  <si>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</si>
  <si>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</si>
  <si>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</si>
  <si>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</si>
  <si>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</si>
  <si>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</si>
  <si>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</si>
  <si>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</si>
  <si>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</si>
  <si>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</si>
  <si>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</si>
  <si>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</si>
  <si>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</si>
  <si>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</si>
  <si>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</si>
  <si>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</si>
  <si>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</si>
  <si>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</si>
  <si>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</si>
  <si>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</si>
  <si>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</si>
  <si>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</si>
  <si>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</si>
  <si>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</si>
  <si>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</si>
  <si>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</si>
  <si>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</si>
  <si>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</si>
  <si>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</si>
  <si>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</si>
  <si>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</si>
  <si>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</si>
  <si>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</si>
  <si>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</si>
  <si>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</si>
  <si>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</si>
  <si>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</si>
  <si>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</si>
  <si>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</si>
  <si>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</si>
  <si>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</si>
  <si>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</si>
  <si>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</si>
  <si>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</si>
  <si>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</si>
  <si>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</si>
  <si>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</si>
  <si>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</si>
  <si>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</si>
  <si>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</si>
  <si>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</si>
  <si>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</si>
  <si>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</si>
  <si>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</si>
  <si>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</si>
  <si>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</si>
  <si>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</si>
  <si>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</si>
  <si>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</si>
  <si>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</si>
  <si>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</si>
  <si>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</si>
  <si>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</si>
  <si>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</si>
  <si>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</si>
  <si>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</si>
  <si>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</si>
  <si>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</si>
  <si>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</si>
  <si>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</si>
  <si>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</si>
  <si>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</si>
  <si>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</si>
  <si>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</si>
  <si>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</si>
  <si>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</si>
  <si>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</si>
  <si>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</si>
  <si>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</si>
  <si>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</si>
  <si>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</si>
  <si>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</si>
  <si>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</si>
  <si>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</si>
  <si>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</si>
  <si>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</si>
  <si>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</si>
  <si>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</si>
  <si>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</si>
  <si>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</si>
  <si>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</si>
  <si>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</si>
  <si>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</si>
  <si>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</si>
  <si>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</si>
  <si>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</si>
  <si>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</si>
  <si>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</si>
  <si>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</si>
  <si>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</si>
  <si>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</si>
  <si>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</si>
  <si>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</si>
  <si>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</si>
  <si>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</si>
  <si>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</si>
  <si>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</si>
  <si>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</si>
  <si>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</si>
  <si>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</si>
  <si>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</si>
  <si>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</si>
  <si>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</si>
  <si>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</si>
  <si>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</si>
  <si>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</si>
  <si>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</si>
  <si>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</si>
  <si>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</si>
  <si>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</si>
  <si>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</si>
  <si>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</si>
  <si>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</si>
  <si>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</si>
  <si>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</si>
  <si>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</si>
  <si>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</si>
  <si>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</si>
  <si>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</si>
  <si>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</si>
  <si>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</si>
  <si>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</si>
  <si>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</si>
  <si>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</si>
  <si>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</si>
  <si>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</si>
  <si>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</si>
  <si>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</si>
  <si>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</si>
  <si>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</si>
  <si>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</si>
  <si>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</si>
  <si>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</si>
  <si>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</si>
  <si>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</si>
  <si>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</si>
  <si>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</si>
  <si>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</si>
  <si>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</si>
  <si>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</si>
  <si>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</si>
  <si>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</si>
  <si>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</si>
  <si>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</si>
  <si>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</si>
  <si>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</si>
  <si>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</si>
  <si>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</si>
  <si>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</si>
  <si>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</si>
  <si>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</si>
  <si>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</si>
  <si>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</si>
  <si>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</si>
  <si>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</si>
  <si>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</si>
  <si>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</si>
  <si>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</si>
  <si>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</si>
  <si>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</si>
  <si>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</si>
  <si>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</si>
  <si>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</si>
  <si>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</si>
  <si>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</si>
  <si>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</si>
  <si>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</si>
  <si>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</si>
  <si>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</si>
  <si>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</si>
  <si>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</si>
  <si>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</si>
  <si>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</si>
  <si>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</si>
  <si>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</si>
  <si>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</si>
  <si>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</si>
  <si>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</si>
  <si>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</si>
  <si>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</si>
  <si>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</si>
  <si>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</si>
  <si>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</si>
  <si>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</si>
  <si>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</si>
  <si>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</si>
  <si>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</si>
  <si>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</si>
  <si>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</si>
  <si>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</si>
  <si>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</si>
  <si>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</si>
  <si>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</si>
  <si>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</si>
  <si>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</si>
  <si>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</si>
  <si>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</si>
  <si>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</si>
  <si>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</si>
  <si>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</si>
  <si>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</si>
  <si>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</si>
  <si>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</si>
  <si>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</si>
  <si>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</si>
  <si>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</si>
  <si>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</si>
  <si>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</si>
  <si>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</si>
  <si>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</si>
  <si>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</si>
  <si>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</si>
  <si>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</si>
  <si>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</si>
  <si>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</si>
  <si>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</si>
  <si>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</si>
  <si>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</si>
  <si>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</si>
  <si>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</si>
  <si>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</si>
  <si>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</si>
  <si>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</si>
  <si>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</si>
  <si>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</si>
  <si>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</si>
  <si>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</si>
  <si>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</si>
  <si>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</si>
  <si>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</si>
  <si>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</si>
  <si>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</si>
  <si>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</si>
  <si>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</si>
  <si>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</si>
  <si>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</si>
  <si>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</si>
  <si>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</si>
  <si>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</si>
  <si>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</si>
  <si>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</si>
  <si>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</si>
  <si>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</si>
  <si>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</si>
  <si>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</si>
  <si>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</si>
  <si>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</si>
  <si>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</si>
  <si>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</si>
  <si>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</si>
  <si>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</si>
  <si>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</si>
  <si>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</si>
  <si>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</si>
  <si>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</si>
  <si>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</si>
  <si>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</si>
  <si>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</si>
  <si>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</si>
  <si>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</si>
  <si>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</si>
  <si>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</si>
  <si>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</si>
  <si>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</si>
  <si>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</si>
  <si>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</si>
  <si>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</si>
  <si>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</si>
  <si>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</si>
  <si>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</si>
  <si>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</si>
  <si>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</si>
  <si>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</si>
  <si>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</si>
  <si>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</si>
  <si>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</si>
  <si>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</si>
  <si>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</si>
  <si>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</si>
  <si>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</si>
  <si>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</si>
  <si>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</si>
  <si>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</si>
  <si>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</si>
  <si>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</si>
  <si>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</si>
  <si>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</si>
  <si>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</si>
  <si>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</si>
  <si>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</si>
  <si>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</si>
  <si>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</si>
  <si>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</si>
  <si>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</si>
  <si>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</si>
  <si>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</si>
  <si>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</si>
  <si>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</si>
  <si>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</si>
  <si>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</si>
  <si>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</si>
  <si>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</si>
  <si>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</si>
  <si>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</si>
  <si>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</si>
  <si>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</si>
  <si>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</si>
  <si>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</si>
  <si>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</si>
  <si>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</si>
  <si>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</si>
  <si>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</si>
  <si>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</si>
  <si>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</si>
  <si>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</si>
  <si>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</si>
  <si>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</si>
  <si>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</si>
  <si>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</si>
  <si>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</si>
  <si>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</si>
  <si>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</si>
  <si>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</si>
  <si>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</si>
  <si>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</si>
  <si>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</si>
  <si>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</si>
  <si>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</si>
  <si>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</si>
  <si>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</si>
  <si>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</si>
  <si>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</si>
  <si>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</si>
  <si>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</si>
  <si>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</si>
  <si>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</si>
  <si>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</si>
  <si>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</si>
  <si>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</si>
  <si>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</si>
  <si>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</si>
  <si>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</si>
  <si>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</si>
  <si>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</si>
  <si>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</si>
  <si>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</si>
  <si>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</si>
  <si>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</si>
  <si>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</si>
  <si>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</si>
  <si>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</si>
  <si>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</si>
  <si>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</si>
  <si>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</si>
  <si>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</si>
  <si>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</si>
  <si>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</si>
  <si>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</si>
  <si>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</si>
  <si>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</si>
  <si>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</si>
  <si>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</si>
  <si>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</si>
  <si>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</si>
  <si>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</si>
  <si>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</si>
  <si>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</si>
  <si>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</si>
  <si>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</si>
  <si>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</si>
  <si>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</si>
  <si>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</si>
  <si>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</si>
  <si>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</si>
  <si>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</si>
  <si>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</si>
  <si>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</si>
  <si>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</si>
  <si>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</si>
  <si>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</si>
  <si>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</si>
  <si>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</si>
  <si>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</si>
  <si>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</si>
  <si>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</si>
  <si>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</si>
  <si>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</si>
  <si>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</si>
  <si>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</si>
  <si>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</si>
  <si>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</si>
  <si>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</si>
  <si>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</si>
  <si>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</si>
  <si>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</si>
  <si>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</si>
  <si>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</si>
  <si>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</si>
  <si>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</si>
  <si>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</si>
  <si>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</si>
  <si>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</si>
  <si>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</si>
  <si>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</si>
  <si>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</si>
  <si>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</si>
  <si>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</si>
  <si>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</si>
  <si>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</si>
  <si>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</si>
  <si>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</si>
  <si>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</si>
  <si>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</si>
  <si>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</si>
  <si>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</si>
  <si>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</si>
  <si>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</si>
  <si>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</si>
  <si>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</si>
  <si>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</si>
  <si>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</si>
  <si>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</si>
  <si>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</si>
  <si>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</si>
  <si>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</si>
  <si>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</si>
  <si>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</si>
  <si>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</si>
  <si>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</si>
  <si>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</si>
  <si>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</si>
  <si>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</si>
  <si>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</si>
  <si>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</si>
  <si>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</si>
  <si>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</si>
  <si>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</si>
  <si>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</si>
  <si>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</si>
  <si>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</si>
  <si>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</si>
  <si>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</si>
  <si>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</si>
  <si>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</si>
  <si>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</si>
  <si>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</si>
  <si>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</si>
  <si>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</si>
  <si>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</si>
  <si>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</si>
  <si>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</si>
  <si>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</si>
  <si>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</si>
  <si>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</si>
  <si>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</si>
  <si>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</si>
  <si>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</si>
  <si>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</si>
  <si>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</si>
  <si>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</si>
  <si>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</si>
  <si>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</si>
  <si>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</si>
  <si>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</si>
  <si>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</si>
  <si>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</si>
  <si>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</si>
  <si>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</si>
  <si>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</si>
  <si>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</si>
  <si>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</si>
  <si>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</si>
  <si>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</si>
  <si>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</si>
  <si>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</si>
  <si>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</si>
  <si>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</si>
  <si>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</si>
  <si>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</si>
  <si>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</si>
  <si>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</si>
  <si>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</si>
  <si>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</si>
  <si>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</si>
  <si>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</si>
  <si>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</si>
  <si>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</si>
  <si>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</si>
  <si>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</si>
  <si>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</si>
  <si>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</si>
  <si>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</si>
  <si>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</si>
  <si>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</si>
  <si>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</si>
  <si>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</si>
  <si>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</si>
  <si>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</si>
  <si>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</si>
  <si>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</si>
  <si>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</si>
  <si>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</si>
  <si>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</si>
  <si>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</si>
  <si>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</si>
  <si>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</si>
  <si>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</si>
  <si>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</si>
  <si>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</si>
  <si>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</si>
  <si>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</si>
  <si>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</si>
  <si>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</si>
  <si>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</si>
  <si>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</si>
  <si>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</si>
  <si>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</si>
  <si>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</si>
  <si>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</si>
  <si>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</si>
  <si>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</si>
  <si>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</si>
  <si>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</si>
  <si>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</si>
  <si>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</si>
  <si>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</si>
  <si>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</si>
  <si>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</si>
  <si>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</si>
  <si>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</si>
  <si>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</si>
  <si>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</si>
  <si>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</si>
  <si>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</si>
  <si>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</si>
  <si>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</si>
  <si>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</si>
  <si>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</si>
  <si>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</si>
  <si>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</si>
  <si>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</si>
  <si>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</si>
  <si>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</si>
  <si>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</si>
  <si>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</si>
  <si>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</si>
  <si>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</si>
  <si>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</si>
  <si>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</si>
  <si>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</si>
  <si>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</si>
  <si>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</si>
  <si>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</si>
  <si>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</si>
  <si>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</si>
  <si>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</si>
  <si>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</si>
  <si>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</si>
  <si>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</si>
  <si>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</si>
  <si>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</si>
  <si>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</si>
  <si>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</si>
  <si>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</si>
  <si>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</si>
  <si>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</si>
  <si>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</si>
  <si>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</si>
  <si>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</si>
  <si>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</si>
  <si>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</si>
  <si>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</si>
  <si>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</si>
  <si>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</si>
  <si>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</si>
  <si>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</si>
  <si>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</si>
  <si>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</si>
  <si>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</si>
  <si>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</si>
  <si>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</si>
  <si>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</si>
  <si>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</si>
  <si>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</si>
  <si>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</si>
  <si>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</si>
  <si>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</si>
  <si>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</si>
  <si>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</si>
  <si>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</si>
  <si>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</si>
  <si>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</si>
  <si>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</si>
  <si>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</si>
  <si>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</si>
  <si>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</si>
  <si>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</si>
  <si>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</si>
  <si>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</si>
  <si>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</si>
  <si>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</si>
  <si>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</si>
  <si>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</si>
  <si>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</si>
  <si>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</si>
  <si>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</si>
  <si>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</si>
  <si>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</si>
  <si>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</si>
  <si>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</si>
  <si>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</si>
  <si>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</si>
  <si>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</si>
  <si>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</si>
  <si>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</si>
  <si>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</si>
  <si>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</si>
  <si>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</si>
  <si>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</si>
  <si>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</si>
  <si>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</si>
  <si>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</si>
  <si>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</si>
  <si>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</si>
  <si>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</si>
  <si>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</si>
  <si>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</si>
  <si>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</si>
  <si>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</si>
  <si>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</si>
  <si>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</si>
  <si>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</si>
  <si>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</si>
  <si>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</si>
  <si>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</si>
  <si>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</si>
  <si>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</si>
  <si>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</si>
  <si>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</si>
  <si>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</si>
  <si>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</si>
  <si>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</si>
  <si>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</si>
  <si>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</si>
  <si>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</si>
  <si>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</si>
  <si>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</si>
  <si>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</si>
  <si>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</si>
  <si>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</si>
  <si>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</si>
  <si>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</si>
  <si>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</si>
  <si>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</si>
  <si>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</si>
  <si>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</si>
  <si>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</si>
  <si>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</si>
  <si>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</si>
  <si>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</si>
  <si>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</si>
  <si>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</si>
  <si>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</si>
  <si>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</si>
  <si>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</si>
  <si>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</si>
  <si>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</si>
  <si>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</si>
  <si>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</si>
  <si>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</si>
  <si>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</si>
  <si>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</si>
  <si>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</si>
  <si>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</si>
  <si>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</si>
  <si>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</si>
  <si>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</si>
  <si>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</si>
  <si>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</si>
  <si>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</si>
  <si>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</si>
  <si>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</si>
  <si>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</si>
  <si>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</si>
  <si>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</si>
  <si>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</si>
  <si>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</si>
  <si>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</si>
  <si>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</si>
  <si>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</si>
  <si>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</si>
  <si>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</si>
  <si>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</si>
  <si>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</si>
  <si>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</si>
  <si>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</si>
  <si>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</si>
  <si>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</si>
  <si>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</si>
  <si>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</si>
  <si>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</si>
  <si>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</si>
  <si>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</si>
  <si>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</si>
  <si>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</si>
  <si>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</si>
  <si>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</si>
  <si>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</si>
  <si>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</si>
  <si>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</si>
  <si>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</si>
  <si>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</si>
  <si>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</si>
  <si>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</si>
  <si>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</si>
  <si>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</si>
  <si>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</si>
  <si>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</si>
  <si>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</si>
  <si>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</si>
  <si>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</si>
  <si>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</si>
  <si>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</si>
  <si>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</si>
  <si>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</si>
  <si>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</si>
  <si>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</si>
  <si>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</si>
  <si>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</si>
  <si>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</si>
  <si>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</si>
  <si>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</si>
  <si>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</si>
  <si>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</si>
  <si>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</si>
  <si>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</si>
  <si>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</si>
  <si>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</si>
  <si>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</si>
  <si>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</si>
  <si>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</si>
  <si>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</si>
  <si>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</si>
  <si>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</si>
  <si>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</si>
  <si>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</si>
  <si>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</si>
  <si>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</si>
  <si>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</si>
  <si>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</si>
  <si>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</si>
  <si>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</si>
  <si>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</si>
  <si>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</si>
  <si>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</si>
  <si>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</si>
  <si>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</si>
  <si>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</si>
  <si>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</si>
  <si>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</si>
  <si>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</si>
  <si>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</si>
  <si>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</si>
  <si>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</si>
  <si>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</si>
  <si>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</si>
  <si>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</si>
  <si>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</si>
  <si>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</si>
  <si>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</si>
  <si>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</si>
  <si>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</si>
  <si>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</si>
  <si>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</si>
  <si>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</si>
  <si>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</si>
  <si>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</si>
  <si>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</si>
  <si>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</si>
  <si>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</si>
  <si>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</si>
  <si>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</si>
  <si>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</si>
  <si>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</si>
  <si>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</si>
  <si>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</si>
  <si>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</si>
  <si>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</si>
  <si>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</si>
  <si>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</si>
  <si>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</si>
  <si>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</si>
  <si>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</si>
  <si>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</si>
  <si>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</si>
  <si>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</si>
  <si>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</si>
  <si>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</si>
  <si>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</si>
  <si>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</si>
  <si>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</si>
  <si>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</si>
  <si>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</si>
  <si>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</si>
  <si>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</si>
  <si>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</si>
  <si>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</si>
  <si>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</si>
  <si>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</si>
  <si>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</si>
  <si>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</si>
  <si>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</si>
  <si>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</si>
  <si>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</si>
  <si>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</si>
  <si>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</si>
  <si>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</si>
  <si>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</si>
  <si>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</si>
  <si>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</si>
  <si>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</si>
  <si>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</si>
  <si>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</si>
  <si>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</si>
  <si>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</si>
  <si>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</si>
  <si>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</si>
  <si>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</si>
  <si>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</si>
  <si>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</si>
  <si>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</si>
  <si>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</si>
  <si>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</si>
  <si>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</si>
  <si>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</si>
  <si>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</si>
  <si>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</si>
  <si>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</si>
  <si>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</si>
  <si>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</si>
  <si>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</si>
  <si>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</si>
  <si>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</si>
  <si>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</si>
  <si>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</si>
  <si>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</si>
  <si>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</si>
  <si>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</si>
  <si>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</si>
  <si>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</si>
  <si>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</si>
  <si>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</si>
  <si>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</si>
  <si>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</si>
  <si>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</si>
  <si>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</si>
  <si>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</si>
  <si>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</si>
  <si>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</si>
  <si>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</si>
  <si>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</si>
  <si>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</si>
  <si>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</si>
  <si>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</si>
  <si>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</si>
  <si>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</si>
  <si>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</si>
  <si>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</si>
  <si>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</si>
  <si>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</si>
  <si>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</si>
  <si>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</si>
  <si>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</si>
  <si>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</si>
  <si>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</si>
  <si>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</si>
  <si>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</si>
  <si>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</si>
  <si>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</si>
  <si>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</si>
  <si>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</si>
  <si>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</si>
  <si>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</si>
  <si>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</si>
  <si>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</si>
  <si>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</si>
  <si>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</si>
  <si>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</si>
  <si>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</si>
  <si>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</si>
  <si>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</si>
  <si>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</si>
  <si>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</si>
  <si>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</si>
  <si>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</si>
  <si>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</si>
  <si>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</si>
  <si>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</si>
  <si>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</si>
  <si>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</si>
  <si>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</si>
  <si>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</si>
  <si>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</si>
  <si>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</si>
  <si>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</si>
  <si>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</si>
  <si>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</si>
  <si>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</si>
  <si>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</si>
  <si>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</si>
  <si>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</si>
  <si>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</si>
  <si>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</si>
  <si>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</si>
  <si>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</si>
  <si>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</si>
  <si>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</si>
  <si>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</si>
  <si>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</si>
  <si>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</si>
  <si>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</si>
  <si>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</si>
  <si>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</si>
  <si>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</si>
  <si>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</si>
  <si>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</si>
  <si>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</si>
  <si>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</si>
  <si>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</si>
  <si>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</si>
  <si>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</si>
  <si>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</si>
  <si>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</si>
  <si>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</si>
  <si>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</si>
  <si>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</si>
  <si>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</si>
  <si>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</si>
  <si>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</si>
  <si>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</si>
  <si>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</si>
  <si>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</si>
  <si>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</si>
  <si>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</si>
  <si>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</si>
  <si>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</si>
  <si>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</si>
  <si>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</si>
  <si>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</si>
  <si>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</si>
  <si>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</si>
  <si>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</si>
  <si>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</si>
  <si>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</si>
  <si>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</si>
  <si>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</si>
  <si>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</si>
  <si>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</si>
  <si>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</si>
  <si>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</si>
  <si>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</si>
  <si>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</si>
  <si>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</si>
  <si>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</si>
  <si>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</si>
  <si>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</si>
  <si>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</si>
  <si>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</si>
  <si>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</si>
  <si>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</si>
  <si>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</si>
  <si>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</si>
  <si>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</si>
  <si>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</si>
  <si>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</si>
  <si>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</si>
  <si>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</si>
  <si>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</si>
  <si>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</si>
  <si>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</si>
  <si>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</si>
  <si>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</si>
  <si>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</si>
  <si>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</si>
  <si>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</si>
  <si>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</si>
  <si>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</si>
  <si>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</si>
  <si>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</si>
  <si>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</si>
  <si>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</si>
  <si>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</si>
  <si>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</si>
  <si>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</si>
  <si>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</si>
  <si>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</si>
  <si>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</si>
  <si>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</si>
  <si>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</si>
  <si>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</si>
  <si>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</si>
  <si>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</si>
  <si>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</si>
  <si>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</si>
  <si>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</si>
  <si>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</si>
  <si>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</si>
  <si>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</si>
  <si>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</si>
  <si>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</si>
  <si>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</si>
  <si>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</si>
  <si>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</si>
  <si>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</si>
  <si>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</si>
  <si>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</si>
  <si>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</si>
  <si>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</si>
  <si>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</si>
  <si>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</si>
  <si>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</si>
  <si>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</si>
  <si>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</si>
  <si>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</si>
  <si>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</si>
  <si>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</si>
  <si>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</si>
  <si>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</si>
  <si>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</si>
  <si>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</si>
  <si>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</si>
  <si>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</si>
  <si>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</si>
  <si>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</si>
  <si>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</si>
  <si>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</si>
  <si>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</si>
  <si>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</si>
  <si>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</si>
  <si>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</si>
  <si>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</si>
  <si>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</si>
  <si>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</si>
  <si>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</si>
  <si>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</si>
  <si>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</si>
  <si>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</si>
  <si>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</si>
  <si>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</si>
  <si>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</si>
  <si>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</si>
  <si>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</si>
  <si>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</si>
  <si>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</si>
  <si>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</si>
  <si>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</si>
  <si>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</si>
  <si>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</si>
  <si>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</si>
  <si>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</si>
  <si>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</si>
  <si>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</si>
  <si>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</si>
  <si>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</si>
  <si>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</si>
  <si>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</si>
  <si>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</si>
  <si>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</si>
  <si>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</si>
  <si>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</si>
  <si>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</si>
  <si>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</si>
  <si>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</si>
  <si>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</si>
  <si>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</si>
  <si>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</si>
  <si>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</si>
  <si>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</si>
  <si>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</si>
  <si>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</si>
  <si>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</si>
  <si>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</si>
  <si>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</si>
  <si>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</si>
  <si>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</si>
  <si>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</si>
  <si>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</si>
  <si>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</si>
  <si>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</si>
  <si>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</si>
  <si>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</si>
  <si>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</si>
  <si>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</si>
  <si>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</si>
  <si>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</si>
  <si>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</si>
  <si>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</si>
  <si>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</si>
  <si>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</si>
  <si>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</si>
  <si>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</si>
  <si>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</si>
  <si>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</si>
  <si>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</si>
  <si>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</si>
  <si>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</si>
  <si>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</si>
  <si>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</si>
  <si>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</si>
  <si>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</si>
  <si>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</si>
  <si>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</si>
  <si>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</si>
  <si>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</si>
  <si>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</si>
  <si>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</si>
  <si>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</si>
  <si>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</si>
  <si>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</si>
  <si>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</si>
  <si>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</si>
  <si>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</si>
  <si>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</si>
  <si>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</si>
  <si>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</si>
  <si>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</si>
  <si>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</si>
  <si>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</si>
  <si>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</si>
  <si>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</si>
  <si>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</si>
  <si>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</si>
  <si>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</si>
  <si>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</si>
  <si>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</si>
  <si>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</si>
  <si>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</si>
  <si>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</si>
  <si>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</si>
  <si>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</si>
  <si>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</si>
  <si>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</si>
  <si>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</si>
  <si>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</si>
  <si>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</si>
  <si>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</si>
  <si>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</si>
  <si>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</si>
  <si>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</si>
  <si>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</si>
  <si>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</si>
  <si>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</si>
  <si>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</si>
  <si>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</si>
  <si>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</si>
  <si>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</si>
  <si>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</si>
  <si>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</si>
  <si>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</si>
  <si>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</si>
  <si>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</si>
  <si>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</si>
  <si>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</si>
  <si>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</si>
  <si>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</si>
  <si>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</si>
  <si>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</si>
  <si>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</si>
  <si>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</si>
  <si>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</si>
  <si>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</si>
  <si>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</si>
  <si>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</si>
  <si>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</si>
  <si>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</si>
  <si>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</si>
  <si>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</si>
  <si>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</si>
  <si>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</si>
  <si>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</si>
  <si>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</si>
  <si>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</si>
  <si>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</si>
  <si>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</si>
  <si>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</si>
  <si>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</si>
  <si>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</si>
  <si>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</si>
  <si>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</si>
  <si>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</si>
  <si>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</si>
  <si>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</si>
  <si>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</si>
  <si>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</si>
  <si>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</si>
  <si>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</si>
  <si>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</si>
  <si>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</si>
  <si>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</si>
  <si>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</si>
  <si>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</si>
  <si>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</si>
  <si>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</si>
  <si>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</si>
  <si>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</si>
  <si>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</si>
  <si>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</si>
  <si>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</si>
  <si>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</si>
  <si>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</si>
  <si>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</si>
  <si>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</si>
  <si>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</si>
  <si>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</si>
  <si>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</si>
  <si>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</si>
  <si>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</si>
  <si>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</si>
  <si>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</si>
  <si>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</si>
  <si>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</si>
  <si>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</si>
  <si>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</si>
  <si>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</si>
  <si>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</si>
  <si>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</si>
  <si>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</si>
  <si>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</si>
  <si>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</si>
  <si>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</si>
  <si>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</si>
  <si>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</si>
  <si>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</si>
  <si>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</si>
  <si>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</si>
  <si>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</si>
  <si>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</si>
  <si>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</si>
  <si>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</si>
  <si>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</si>
  <si>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</si>
  <si>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</si>
  <si>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</si>
  <si>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</si>
  <si>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</si>
  <si>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</si>
  <si>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</si>
  <si>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</si>
  <si>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</si>
  <si>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</si>
  <si>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</si>
  <si>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</si>
  <si>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</si>
  <si>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</si>
  <si>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</si>
  <si>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</si>
  <si>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</si>
  <si>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</si>
  <si>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</si>
  <si>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</si>
  <si>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</si>
  <si>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</si>
  <si>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</si>
  <si>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</si>
  <si>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</si>
  <si>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</si>
  <si>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</si>
  <si>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</si>
  <si>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</si>
  <si>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</si>
  <si>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</si>
  <si>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</si>
  <si>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</si>
  <si>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</si>
  <si>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</si>
  <si>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</si>
  <si>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</si>
  <si>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</si>
  <si>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</si>
  <si>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</si>
  <si>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</si>
  <si>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</si>
  <si>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</si>
  <si>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</si>
  <si>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</si>
  <si>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</si>
  <si>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</si>
  <si>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</si>
  <si>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</si>
  <si>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</si>
  <si>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</si>
  <si>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</si>
  <si>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</si>
  <si>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</si>
  <si>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</si>
  <si>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</si>
  <si>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</si>
  <si>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</si>
  <si>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</si>
  <si>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</si>
  <si>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</si>
  <si>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</si>
  <si>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</si>
  <si>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</si>
  <si>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</si>
  <si>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</si>
  <si>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</si>
  <si>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</si>
  <si>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</si>
  <si>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</si>
  <si>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</si>
  <si>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</si>
  <si>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</si>
  <si>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</si>
  <si>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</si>
  <si>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</si>
  <si>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</si>
  <si>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</si>
  <si>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</si>
  <si>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</si>
  <si>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</si>
  <si>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</si>
  <si>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</si>
  <si>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</si>
  <si>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</si>
  <si>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</si>
  <si>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</si>
  <si>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</si>
  <si>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</si>
  <si>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</si>
  <si>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</si>
  <si>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</si>
  <si>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</si>
  <si>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</si>
  <si>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</si>
  <si>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</si>
  <si>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</si>
  <si>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</si>
  <si>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</si>
  <si>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</si>
  <si>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</si>
  <si>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</si>
  <si>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</si>
  <si>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</si>
  <si>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</si>
  <si>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</si>
  <si>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</si>
  <si>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</si>
  <si>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</si>
  <si>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</si>
  <si>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</si>
  <si>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</si>
  <si>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</si>
  <si>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</si>
  <si>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</si>
  <si>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</si>
  <si>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</si>
  <si>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</si>
  <si>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</si>
  <si>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</si>
  <si>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</si>
  <si>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</si>
  <si>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</si>
  <si>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</si>
  <si>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</si>
  <si>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</si>
  <si>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</si>
  <si>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</si>
  <si>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</si>
  <si>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</si>
  <si>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</si>
  <si>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</si>
  <si>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</si>
  <si>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</si>
  <si>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</si>
  <si>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</si>
  <si>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</si>
  <si>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</si>
  <si>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</si>
  <si>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</si>
  <si>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</si>
  <si>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</si>
  <si>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</si>
  <si>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</si>
  <si>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</si>
  <si>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</si>
  <si>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</si>
  <si>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</si>
  <si>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</si>
  <si>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</si>
  <si>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</si>
  <si>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</si>
  <si>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</si>
  <si>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</si>
  <si>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</si>
  <si>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</si>
  <si>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</si>
  <si>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</si>
  <si>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</si>
  <si>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</si>
  <si>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</si>
  <si>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</si>
  <si>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</si>
  <si>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</si>
  <si>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</si>
  <si>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</si>
  <si>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</si>
  <si>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</si>
  <si>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</si>
  <si>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</si>
  <si>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</si>
  <si>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</si>
  <si>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</si>
  <si>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</si>
  <si>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</si>
  <si>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</si>
  <si>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</si>
  <si>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</si>
  <si>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</si>
  <si>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</si>
  <si>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</si>
  <si>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</si>
  <si>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</si>
  <si>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</si>
  <si>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</si>
  <si>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</si>
  <si>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</si>
  <si>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</si>
  <si>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</si>
  <si>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</si>
  <si>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</si>
  <si>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</si>
  <si>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</si>
  <si>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</si>
  <si>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</si>
  <si>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</si>
  <si>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</si>
  <si>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</si>
  <si>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</si>
  <si>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</si>
  <si>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</si>
  <si>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</si>
  <si>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</si>
  <si>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</si>
  <si>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</si>
  <si>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</si>
  <si>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</si>
  <si>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</si>
  <si>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</si>
  <si>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</si>
  <si>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</si>
  <si>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</si>
  <si>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</si>
  <si>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</si>
  <si>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</si>
  <si>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</si>
  <si>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</si>
  <si>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</si>
  <si>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</si>
  <si>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</si>
  <si>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</si>
  <si>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</si>
  <si>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</si>
  <si>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</si>
  <si>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</si>
  <si>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</si>
  <si>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</si>
  <si>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</si>
  <si>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</si>
  <si>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</si>
  <si>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</si>
  <si>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</si>
  <si>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</si>
  <si>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</si>
  <si>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</si>
  <si>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</si>
  <si>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</si>
  <si>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</si>
  <si>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</si>
  <si>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</si>
  <si>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</si>
  <si>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</si>
  <si>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</si>
  <si>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</si>
  <si>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</si>
  <si>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</si>
  <si>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</si>
  <si>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</si>
  <si>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</si>
  <si>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</si>
  <si>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</si>
  <si>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</si>
  <si>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</si>
  <si>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</si>
  <si>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</si>
  <si>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</si>
  <si>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</si>
  <si>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</si>
  <si>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</si>
  <si>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</si>
  <si>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</si>
  <si>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</si>
  <si>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</si>
  <si>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</si>
  <si>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</si>
  <si>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</si>
  <si>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</si>
  <si>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</si>
  <si>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</si>
  <si>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</si>
  <si>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</si>
  <si>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</si>
  <si>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</si>
  <si>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</si>
  <si>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</si>
  <si>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</si>
  <si>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</si>
  <si>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</si>
  <si>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</si>
  <si>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</si>
  <si>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</si>
  <si>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</si>
  <si>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</si>
  <si>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</si>
  <si>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</si>
  <si>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</si>
  <si>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</si>
  <si>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</si>
  <si>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</si>
  <si>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</si>
  <si>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</si>
  <si>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</si>
  <si>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</si>
  <si>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</si>
  <si>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</si>
  <si>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</si>
  <si>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</si>
  <si>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</si>
  <si>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</si>
  <si>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</si>
  <si>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</si>
  <si>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</si>
  <si>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</si>
  <si>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</si>
  <si>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</si>
  <si>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</si>
  <si>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</si>
  <si>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</si>
  <si>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</si>
  <si>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</si>
  <si>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</si>
  <si>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</si>
  <si>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</si>
  <si>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</si>
  <si>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</si>
  <si>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</si>
  <si>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</si>
  <si>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</si>
  <si>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</si>
  <si>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</si>
  <si>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</si>
  <si>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</si>
  <si>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</si>
  <si>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</si>
  <si>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</si>
  <si>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</si>
  <si>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</si>
  <si>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</si>
  <si>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</si>
  <si>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</si>
  <si>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</si>
  <si>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</si>
  <si>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</si>
  <si>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</si>
  <si>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</si>
  <si>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</si>
  <si>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</si>
  <si>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</si>
  <si>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</si>
  <si>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</si>
  <si>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</si>
  <si>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</si>
  <si>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</si>
  <si>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</si>
  <si>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</si>
  <si>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</si>
  <si>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</si>
  <si>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</si>
  <si>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</si>
  <si>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</si>
  <si>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</si>
  <si>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</si>
  <si>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</si>
  <si>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</si>
  <si>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</si>
  <si>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</si>
  <si>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</si>
  <si>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</si>
  <si>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</si>
  <si>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</si>
  <si>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</si>
  <si>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</si>
  <si>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</si>
  <si>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</si>
  <si>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</si>
  <si>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</si>
  <si>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</si>
  <si>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</si>
  <si>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</si>
  <si>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</si>
  <si>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</si>
  <si>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</si>
  <si>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</si>
  <si>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</si>
  <si>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</si>
  <si>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</si>
  <si>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</si>
  <si>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</si>
  <si>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</si>
  <si>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</si>
  <si>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</si>
  <si>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</si>
  <si>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</si>
  <si>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</si>
  <si>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</si>
  <si>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</si>
  <si>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</si>
  <si>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</si>
  <si>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</si>
  <si>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</si>
  <si>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</si>
  <si>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</si>
  <si>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</si>
  <si>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</si>
  <si>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</si>
  <si>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</si>
  <si>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</si>
  <si>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</si>
  <si>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</si>
  <si>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</si>
  <si>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</si>
  <si>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</si>
  <si>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</si>
  <si>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</si>
  <si>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</si>
  <si>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</si>
  <si>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</si>
  <si>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</si>
  <si>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</si>
  <si>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</si>
  <si>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</si>
  <si>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</si>
  <si>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</si>
  <si>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</si>
  <si>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</si>
  <si>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</si>
  <si>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</si>
  <si>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</si>
  <si>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</si>
  <si>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</si>
  <si>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</si>
  <si>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</si>
  <si>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</si>
  <si>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</si>
  <si>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</si>
  <si>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</si>
  <si>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</si>
  <si>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</si>
  <si>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</si>
  <si>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</si>
  <si>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</si>
  <si>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</si>
  <si>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</si>
  <si>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</si>
  <si>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</si>
  <si>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</si>
  <si>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</si>
  <si>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</si>
  <si>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</si>
  <si>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</si>
  <si>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</si>
  <si>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</si>
  <si>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</si>
  <si>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</si>
  <si>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</si>
  <si>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</si>
  <si>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</si>
  <si>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</si>
  <si>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</si>
  <si>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</si>
  <si>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</si>
  <si>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</si>
  <si>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</si>
  <si>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</si>
  <si>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</si>
  <si>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</si>
  <si>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</si>
  <si>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</si>
  <si>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</si>
  <si>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</si>
  <si>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</si>
  <si>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</si>
  <si>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</si>
  <si>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</si>
  <si>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</si>
  <si>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</si>
  <si>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</si>
  <si>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</si>
  <si>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</si>
  <si>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</si>
  <si>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</si>
  <si>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</si>
  <si>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</si>
  <si>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</si>
  <si>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</si>
  <si>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</si>
  <si>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</si>
  <si>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</si>
  <si>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</si>
  <si>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</si>
  <si>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</si>
  <si>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</si>
  <si>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</si>
  <si>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</si>
  <si>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</si>
  <si>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</si>
  <si>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</si>
  <si>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</si>
  <si>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</si>
  <si>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</si>
  <si>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</si>
  <si>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</si>
  <si>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</si>
  <si>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</si>
  <si>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</si>
  <si>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</si>
  <si>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</si>
  <si>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</si>
  <si>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</si>
  <si>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</si>
  <si>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</si>
  <si>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</si>
  <si>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</si>
  <si>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</si>
  <si>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</si>
  <si>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</si>
  <si>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</si>
  <si>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</si>
  <si>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</si>
  <si>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</si>
  <si>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</si>
  <si>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</si>
  <si>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</si>
  <si>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</si>
  <si>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</si>
  <si>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</si>
  <si>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</si>
  <si>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</si>
  <si>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</si>
  <si>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</si>
  <si>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</si>
  <si>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</si>
  <si>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</si>
  <si>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</si>
  <si>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</si>
  <si>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</si>
  <si>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</si>
  <si>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</si>
  <si>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</si>
  <si>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</si>
  <si>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</si>
  <si>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</si>
  <si>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</si>
  <si>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</si>
  <si>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</si>
  <si>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</si>
  <si>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</si>
  <si>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</si>
  <si>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</si>
  <si>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</si>
  <si>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</si>
  <si>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</si>
  <si>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</si>
  <si>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</si>
  <si>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</si>
  <si>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</si>
  <si>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</si>
  <si>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</si>
  <si>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</si>
  <si>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</si>
  <si>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</si>
  <si>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</si>
  <si>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</si>
  <si>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</si>
  <si>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</si>
  <si>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</si>
  <si>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</si>
  <si>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</si>
  <si>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</si>
  <si>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</si>
  <si>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</si>
  <si>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</si>
  <si>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</si>
  <si>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</si>
  <si>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</si>
  <si>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</si>
  <si>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</si>
  <si>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</si>
  <si>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</si>
  <si>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</si>
  <si>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</si>
  <si>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</si>
  <si>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</si>
  <si>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</si>
  <si>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</si>
  <si>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</si>
  <si>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</si>
  <si>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</si>
  <si>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</si>
  <si>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</si>
  <si>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</si>
  <si>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</si>
  <si>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</si>
  <si>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</si>
  <si>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</si>
  <si>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</si>
  <si>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</si>
  <si>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</si>
  <si>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</si>
  <si>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</si>
  <si>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</si>
  <si>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</si>
  <si>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</si>
  <si>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</si>
  <si>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</si>
  <si>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</si>
  <si>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</si>
  <si>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</si>
  <si>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</si>
  <si>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</si>
  <si>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</si>
  <si>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</si>
  <si>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</si>
  <si>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</si>
  <si>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</si>
  <si>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</si>
  <si>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</si>
  <si>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</si>
  <si>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</si>
  <si>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</si>
  <si>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</si>
  <si>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</si>
  <si>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</si>
  <si>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</si>
  <si>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</si>
  <si>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</si>
  <si>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</si>
  <si>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</si>
  <si>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</si>
  <si>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</si>
  <si>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</si>
  <si>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</si>
  <si>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</si>
  <si>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</si>
  <si>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</si>
  <si>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</si>
  <si>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</si>
  <si>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</si>
  <si>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</si>
  <si>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</si>
  <si>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</si>
  <si>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</si>
  <si>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</si>
  <si>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</si>
  <si>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</si>
  <si>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</si>
  <si>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</si>
  <si>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</si>
  <si>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</si>
  <si>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</si>
  <si>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</si>
  <si>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</si>
  <si>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</si>
  <si>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</si>
  <si>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</si>
  <si>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</si>
  <si>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</si>
  <si>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</si>
  <si>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</si>
  <si>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</si>
  <si>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</si>
  <si>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</si>
  <si>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</si>
  <si>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</si>
  <si>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</si>
  <si>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</si>
  <si>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</si>
  <si>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</si>
  <si>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</si>
  <si>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</si>
  <si>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</si>
  <si>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</si>
  <si>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</si>
  <si>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</si>
  <si>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</si>
  <si>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</si>
  <si>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</si>
  <si>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</si>
  <si>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</si>
  <si>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</si>
  <si>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</si>
  <si>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</si>
  <si>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</si>
  <si>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</si>
  <si>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</si>
  <si>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</si>
  <si>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</si>
  <si>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</si>
  <si>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</si>
  <si>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</si>
  <si>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</si>
  <si>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</si>
  <si>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</si>
  <si>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</si>
  <si>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</si>
  <si>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</si>
  <si>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</si>
  <si>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</si>
  <si>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</si>
  <si>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</si>
  <si>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</si>
  <si>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</si>
  <si>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</si>
  <si>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</si>
  <si>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</si>
  <si>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</si>
  <si>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</si>
  <si>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</si>
  <si>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</si>
  <si>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</si>
  <si>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</si>
  <si>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</si>
  <si>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</si>
  <si>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</si>
  <si>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</si>
  <si>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</si>
  <si>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</si>
  <si>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</si>
  <si>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</si>
  <si>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</si>
  <si>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</si>
  <si>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</si>
  <si>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</si>
  <si>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</si>
  <si>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</si>
  <si>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</si>
  <si>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</si>
  <si>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</si>
  <si>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</si>
  <si>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</si>
  <si>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</si>
  <si>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</si>
  <si>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</si>
  <si>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</si>
  <si>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</si>
  <si>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</si>
  <si>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</si>
  <si>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</si>
  <si>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</si>
  <si>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</si>
  <si>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</si>
  <si>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</si>
  <si>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</si>
  <si>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</si>
  <si>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</si>
  <si>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</si>
  <si>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</si>
  <si>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</si>
  <si>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</si>
  <si>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</si>
  <si>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</si>
  <si>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</si>
  <si>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</si>
  <si>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</si>
  <si>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</si>
  <si>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</si>
  <si>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</si>
  <si>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</si>
  <si>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</si>
  <si>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</si>
  <si>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</si>
  <si>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</si>
  <si>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</si>
  <si>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</si>
  <si>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</si>
  <si>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</si>
  <si>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</si>
  <si>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</si>
  <si>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</si>
  <si>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</si>
  <si>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</si>
  <si>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</si>
  <si>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</si>
  <si>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</si>
  <si>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</si>
  <si>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</si>
  <si>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</si>
  <si>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</si>
  <si>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</si>
  <si>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</si>
  <si>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</si>
  <si>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</si>
  <si>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</si>
  <si>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</si>
  <si>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</si>
  <si>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</si>
  <si>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</si>
  <si>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</si>
  <si>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</si>
  <si>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</si>
  <si>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</si>
  <si>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</si>
  <si>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</si>
  <si>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</si>
  <si>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</si>
  <si>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</si>
  <si>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</si>
  <si>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</si>
  <si>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</si>
  <si>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</si>
  <si>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</si>
  <si>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</si>
  <si>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</si>
  <si>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</si>
  <si>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</si>
  <si>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</si>
  <si>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</si>
  <si>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</si>
  <si>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</si>
  <si>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</si>
  <si>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</si>
  <si>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</si>
  <si>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</si>
  <si>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</si>
  <si>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</si>
  <si>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</si>
  <si>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</si>
  <si>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</si>
  <si>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</si>
  <si>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</si>
  <si>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</si>
  <si>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</si>
  <si>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</si>
  <si>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</si>
  <si>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</si>
  <si>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</si>
  <si>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</si>
  <si>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</si>
  <si>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</si>
  <si>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</si>
  <si>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</si>
  <si>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</si>
  <si>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</si>
  <si>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</si>
  <si>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</si>
  <si>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</si>
  <si>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</si>
  <si>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</si>
  <si>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</si>
  <si>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</si>
  <si>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</si>
  <si>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</si>
  <si>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</si>
  <si>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</si>
  <si>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</si>
  <si>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</si>
  <si>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</si>
  <si>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</si>
  <si>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</si>
  <si>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</si>
  <si>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</si>
  <si>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</si>
  <si>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</si>
  <si>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</si>
  <si>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</si>
  <si>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</si>
  <si>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</si>
  <si>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</si>
  <si>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</si>
  <si>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</si>
  <si>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</si>
  <si>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</si>
  <si>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</si>
  <si>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</si>
  <si>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</si>
  <si>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</si>
  <si>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</si>
  <si>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</si>
  <si>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</si>
  <si>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</si>
  <si>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</si>
  <si>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</si>
  <si>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</si>
  <si>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</si>
  <si>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</si>
  <si>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</si>
  <si>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</si>
  <si>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</si>
  <si>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</si>
  <si>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</si>
  <si>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</si>
  <si>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</si>
  <si>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</si>
  <si>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</si>
  <si>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</si>
  <si>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</si>
  <si>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</si>
  <si>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</si>
  <si>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</si>
  <si>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</si>
  <si>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</si>
  <si>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</si>
  <si>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</si>
  <si>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</si>
  <si>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</si>
  <si>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</si>
  <si>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</si>
  <si>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</si>
  <si>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</si>
  <si>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</si>
  <si>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</si>
  <si>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</si>
  <si>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</si>
  <si>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</si>
  <si>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</si>
  <si>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</si>
  <si>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</si>
  <si>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</si>
  <si>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</si>
  <si>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</si>
  <si>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</si>
  <si>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</si>
  <si>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</si>
  <si>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</si>
  <si>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</si>
  <si>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</si>
  <si>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</si>
  <si>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</si>
  <si>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</si>
  <si>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</si>
  <si>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</si>
  <si>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</si>
  <si>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</si>
  <si>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</si>
  <si>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</si>
  <si>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</si>
  <si>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</si>
  <si>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</si>
  <si>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</si>
  <si>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</si>
  <si>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</si>
  <si>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</si>
  <si>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</si>
  <si>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</si>
  <si>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</si>
  <si>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</si>
  <si>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</si>
  <si>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</si>
  <si>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</si>
  <si>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</si>
  <si>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</si>
  <si>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</si>
  <si>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</si>
  <si>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</si>
  <si>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</si>
  <si>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</si>
  <si>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</si>
  <si>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</si>
  <si>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</si>
  <si>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</si>
  <si>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</si>
  <si>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</si>
  <si>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</si>
  <si>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</si>
  <si>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</si>
  <si>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</si>
  <si>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</si>
  <si>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</si>
  <si>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</si>
  <si>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</si>
  <si>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</si>
  <si>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</si>
  <si>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</si>
  <si>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</si>
  <si>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</si>
  <si>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</si>
  <si>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</si>
  <si>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</si>
  <si>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</si>
  <si>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</si>
  <si>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</si>
  <si>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</si>
  <si>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</si>
  <si>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</si>
  <si>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</si>
  <si>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</si>
  <si>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</si>
  <si>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</si>
  <si>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</si>
  <si>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</si>
  <si>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</si>
  <si>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</si>
  <si>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</si>
  <si>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</si>
  <si>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</si>
  <si>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</si>
  <si>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</si>
  <si>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</si>
  <si>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</si>
  <si>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</si>
  <si>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</si>
  <si>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</si>
  <si>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</si>
  <si>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</si>
  <si>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</si>
  <si>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</si>
  <si>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</si>
  <si>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</si>
  <si>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</si>
  <si>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</si>
  <si>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</si>
  <si>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</si>
  <si>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</si>
  <si>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</si>
  <si>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</si>
  <si>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</si>
  <si>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</si>
  <si>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</si>
  <si>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</si>
  <si>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</si>
  <si>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</si>
  <si>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</si>
  <si>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</si>
  <si>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</si>
  <si>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</si>
  <si>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</si>
  <si>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</si>
  <si>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</si>
  <si>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</si>
  <si>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</si>
  <si>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</si>
  <si>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</si>
  <si>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</si>
  <si>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</si>
  <si>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</si>
  <si>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</si>
  <si>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</si>
  <si>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</si>
  <si>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</si>
  <si>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</si>
  <si>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</si>
  <si>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</si>
  <si>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</si>
  <si>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</si>
  <si>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</si>
  <si>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</si>
  <si>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</si>
  <si>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</si>
  <si>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</si>
  <si>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</si>
  <si>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</si>
  <si>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</si>
  <si>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</si>
  <si>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</si>
  <si>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</si>
  <si>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</si>
  <si>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</si>
  <si>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</si>
  <si>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</si>
  <si>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</si>
  <si>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</si>
  <si>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</si>
  <si>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</si>
  <si>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</si>
  <si>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</si>
  <si>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</si>
  <si>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</si>
  <si>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</si>
  <si>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</si>
  <si>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</si>
  <si>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</si>
  <si>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</si>
  <si>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</si>
  <si>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</si>
  <si>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</si>
  <si>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</si>
  <si>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</si>
  <si>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</si>
  <si>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</si>
  <si>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</si>
  <si>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</si>
  <si>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</si>
  <si>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</si>
  <si>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</si>
  <si>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</si>
  <si>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</si>
  <si>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</si>
  <si>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</si>
  <si>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</si>
  <si>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</si>
  <si>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</si>
  <si>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</si>
  <si>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</si>
  <si>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</si>
  <si>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</si>
  <si>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</si>
  <si>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</si>
  <si>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</si>
  <si>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</si>
  <si>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</si>
  <si>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</si>
  <si>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</si>
  <si>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</si>
  <si>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</si>
  <si>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</si>
  <si>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</si>
  <si>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</si>
  <si>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</si>
  <si>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</si>
  <si>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</si>
  <si>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</si>
  <si>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</si>
  <si>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</si>
  <si>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</si>
  <si>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</si>
  <si>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</si>
  <si>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</si>
  <si>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</si>
  <si>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</si>
  <si>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</si>
  <si>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</si>
  <si>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</si>
  <si>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</si>
  <si>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</si>
  <si>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</si>
  <si>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</si>
  <si>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</si>
  <si>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</si>
  <si>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</si>
  <si>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</si>
  <si>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</si>
  <si>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</si>
  <si>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</si>
  <si>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</si>
  <si>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</si>
  <si>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</si>
  <si>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</si>
  <si>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</si>
  <si>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</si>
  <si>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</si>
  <si>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</si>
  <si>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</si>
  <si>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</si>
  <si>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</si>
  <si>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</si>
  <si>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</si>
  <si>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</si>
  <si>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</si>
  <si>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</si>
  <si>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</si>
  <si>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</si>
  <si>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</si>
  <si>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</si>
  <si>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</si>
  <si>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</si>
  <si>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</si>
  <si>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</si>
  <si>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</si>
  <si>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</si>
  <si>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</si>
  <si>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</si>
  <si>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</si>
  <si>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</si>
  <si>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</si>
  <si>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</si>
  <si>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</si>
  <si>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</si>
  <si>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</si>
  <si>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</si>
  <si>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</si>
  <si>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</si>
  <si>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</si>
  <si>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</si>
  <si>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</si>
  <si>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</si>
  <si>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</si>
  <si>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</si>
  <si>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</si>
  <si>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</si>
  <si>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</si>
  <si>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</si>
  <si>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</si>
  <si>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</si>
  <si>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</si>
  <si>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</si>
  <si>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</si>
  <si>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</si>
  <si>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</si>
  <si>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</si>
  <si>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</si>
  <si>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</si>
  <si>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</si>
  <si>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</si>
  <si>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</si>
  <si>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</si>
  <si>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</si>
  <si>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</si>
  <si>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</si>
  <si>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</si>
  <si>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</si>
  <si>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</si>
  <si>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</si>
  <si>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</si>
  <si>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</si>
  <si>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</si>
  <si>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</si>
  <si>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</si>
  <si>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</si>
  <si>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</si>
  <si>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</si>
  <si>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</si>
  <si>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</si>
  <si>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</si>
  <si>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</si>
  <si>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</si>
  <si>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</si>
  <si>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</si>
  <si>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</si>
  <si>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</si>
  <si>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</si>
  <si>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</si>
  <si>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</si>
  <si>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</si>
  <si>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</si>
  <si>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</si>
  <si>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</si>
  <si>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</si>
  <si>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</si>
  <si>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</si>
  <si>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</si>
  <si>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</si>
  <si>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</si>
  <si>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</si>
  <si>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</si>
  <si>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</si>
  <si>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</si>
  <si>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</si>
  <si>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</si>
  <si>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</si>
  <si>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</si>
  <si>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</si>
  <si>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</si>
  <si>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</si>
  <si>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</si>
  <si>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</si>
  <si>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</si>
  <si>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</si>
  <si>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</si>
  <si>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</si>
  <si>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</si>
  <si>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</si>
  <si>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</si>
  <si>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</si>
  <si>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</si>
  <si>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</si>
  <si>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</si>
  <si>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</si>
  <si>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</si>
  <si>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</si>
  <si>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</si>
  <si>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</si>
  <si>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</si>
  <si>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</si>
  <si>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</si>
  <si>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</si>
  <si>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</si>
  <si>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</si>
  <si>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</si>
  <si>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</si>
  <si>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</si>
  <si>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</si>
  <si>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</si>
  <si>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</si>
  <si>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</si>
  <si>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</si>
  <si>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</si>
  <si>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</si>
  <si>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</si>
  <si>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</si>
  <si>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</si>
  <si>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</si>
  <si>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</si>
  <si>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</si>
  <si>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</si>
  <si>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</si>
  <si>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</si>
  <si>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</si>
  <si>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</si>
  <si>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</si>
  <si>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</si>
  <si>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</si>
  <si>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</si>
  <si>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</si>
  <si>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</si>
  <si>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</si>
  <si>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</si>
  <si>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</si>
  <si>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</si>
  <si>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</si>
  <si>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</si>
  <si>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</si>
  <si>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</si>
  <si>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</si>
  <si>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</si>
  <si>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</si>
  <si>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</si>
  <si>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</si>
  <si>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</si>
  <si>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</si>
  <si>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</si>
  <si>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</si>
  <si>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</si>
  <si>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</si>
  <si>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</si>
  <si>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</si>
  <si>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</si>
  <si>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</si>
  <si>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</si>
  <si>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</si>
  <si>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</si>
  <si>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</si>
  <si>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</si>
  <si>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</si>
  <si>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</si>
  <si>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</si>
  <si>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</si>
  <si>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</si>
  <si>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</si>
  <si>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</si>
  <si>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</si>
  <si>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</si>
  <si>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</si>
  <si>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</si>
  <si>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</si>
  <si>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</si>
  <si>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</si>
  <si>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</si>
  <si>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</si>
  <si>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</si>
  <si>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</si>
  <si>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</si>
  <si>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</si>
  <si>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</si>
  <si>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</si>
  <si>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</si>
  <si>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</si>
  <si>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</si>
  <si>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</si>
  <si>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</si>
  <si>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</si>
  <si>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</si>
  <si>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</si>
  <si>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</si>
  <si>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</si>
  <si>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</si>
  <si>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</si>
  <si>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</si>
  <si>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</si>
  <si>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</si>
  <si>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</si>
  <si>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</si>
  <si>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</si>
  <si>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</si>
  <si>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</si>
  <si>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</si>
  <si>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</si>
  <si>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</si>
  <si>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</si>
  <si>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</si>
  <si>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</si>
  <si>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</si>
  <si>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</si>
  <si>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</si>
  <si>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</si>
  <si>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</si>
  <si>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</si>
  <si>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</si>
  <si>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</si>
  <si>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</si>
  <si>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</si>
  <si>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</si>
  <si>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</si>
  <si>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</si>
  <si>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</si>
  <si>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</si>
  <si>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</si>
  <si>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</si>
  <si>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</si>
  <si>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</si>
  <si>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</si>
  <si>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</si>
  <si>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</si>
  <si>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</si>
  <si>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</si>
  <si>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</si>
  <si>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</si>
  <si>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</si>
  <si>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</si>
  <si>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</si>
  <si>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</si>
  <si>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</si>
  <si>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</si>
  <si>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</si>
  <si>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</si>
  <si>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</si>
  <si>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</si>
  <si>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</si>
  <si>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</si>
  <si>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</si>
  <si>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</si>
  <si>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</si>
  <si>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</si>
  <si>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</si>
  <si>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</si>
  <si>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</si>
  <si>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</si>
  <si>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</si>
  <si>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</si>
  <si>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</si>
  <si>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</si>
  <si>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</si>
  <si>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</si>
  <si>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</si>
  <si>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</si>
  <si>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</si>
  <si>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</si>
  <si>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</si>
  <si>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</si>
  <si>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</si>
  <si>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</si>
  <si>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</si>
  <si>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</si>
  <si>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</si>
  <si>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</si>
  <si>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</si>
  <si>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</si>
  <si>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</si>
  <si>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</si>
  <si>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</si>
  <si>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</si>
  <si>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</si>
  <si>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</si>
  <si>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</si>
  <si>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</si>
  <si>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</si>
  <si>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</si>
  <si>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</si>
  <si>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</si>
  <si>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</si>
  <si>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</si>
  <si>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</si>
  <si>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</si>
  <si>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</si>
  <si>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</si>
  <si>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</si>
  <si>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</si>
  <si>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</si>
  <si>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</si>
  <si>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</si>
  <si>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</si>
  <si>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</si>
  <si>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</si>
  <si>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</si>
  <si>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</si>
  <si>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</si>
  <si>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</si>
  <si>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</si>
  <si>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</si>
  <si>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</si>
  <si>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</si>
  <si>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</si>
  <si>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</si>
  <si>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</si>
  <si>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</si>
  <si>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</si>
  <si>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</si>
  <si>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</si>
  <si>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</si>
  <si>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</si>
  <si>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</si>
  <si>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</si>
  <si>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</si>
  <si>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</si>
  <si>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</si>
  <si>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</si>
  <si>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</si>
  <si>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</si>
  <si>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</si>
  <si>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</si>
  <si>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</si>
  <si>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</si>
  <si>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</si>
  <si>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</si>
  <si>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</si>
  <si>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</si>
  <si>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</si>
  <si>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</si>
  <si>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</si>
  <si>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</si>
  <si>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</si>
  <si>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</si>
  <si>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</si>
  <si>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</si>
  <si>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</si>
  <si>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</si>
  <si>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</si>
  <si>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</si>
  <si>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</si>
  <si>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</si>
  <si>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</si>
  <si>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</si>
  <si>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</si>
  <si>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</si>
  <si>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</si>
  <si>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</si>
  <si>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</si>
  <si>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</si>
  <si>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</si>
  <si>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</si>
  <si>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</si>
  <si>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</si>
  <si>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</si>
  <si>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</si>
  <si>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</si>
  <si>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</si>
  <si>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</si>
  <si>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</si>
  <si>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</si>
  <si>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</si>
  <si>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</si>
  <si>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</si>
  <si>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</si>
  <si>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</si>
  <si>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</si>
  <si>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</si>
  <si>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</si>
  <si>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</si>
  <si>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</si>
  <si>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</si>
  <si>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</si>
  <si>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</si>
  <si>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</si>
  <si>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</si>
  <si>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</si>
  <si>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</si>
  <si>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</si>
  <si>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</si>
  <si>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</si>
  <si>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</si>
  <si>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</si>
  <si>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</si>
  <si>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</si>
  <si>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</si>
  <si>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</si>
  <si>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</si>
  <si>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</si>
  <si>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</si>
  <si>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</si>
  <si>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</si>
  <si>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</si>
  <si>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</si>
  <si>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</si>
  <si>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</si>
  <si>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</si>
  <si>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</si>
  <si>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</si>
  <si>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</si>
  <si>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</si>
  <si>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</si>
  <si>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</si>
  <si>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</si>
  <si>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</si>
  <si>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</si>
  <si>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</si>
  <si>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</si>
  <si>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</si>
  <si>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</si>
  <si>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</si>
  <si>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</si>
  <si>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</si>
  <si>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</si>
  <si>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</si>
  <si>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</si>
  <si>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</si>
  <si>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</si>
  <si>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</si>
  <si>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</si>
  <si>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</si>
  <si>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</si>
  <si>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</si>
  <si>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</si>
  <si>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</si>
  <si>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</si>
  <si>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</si>
  <si>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</si>
  <si>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</si>
  <si>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</si>
  <si>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</si>
  <si>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</si>
  <si>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</si>
  <si>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</si>
  <si>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</si>
  <si>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</si>
  <si>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</si>
  <si>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</si>
  <si>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</si>
  <si>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</si>
  <si>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</si>
  <si>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</si>
  <si>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</si>
  <si>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</si>
  <si>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</si>
  <si>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</si>
  <si>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</si>
  <si>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</si>
  <si>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</si>
  <si>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</si>
  <si>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</si>
  <si>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</si>
  <si>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</si>
  <si>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</si>
  <si>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</si>
  <si>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</si>
  <si>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</si>
  <si>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</si>
  <si>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</si>
  <si>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</si>
  <si>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</si>
  <si>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</si>
  <si>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</si>
  <si>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</si>
  <si>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</si>
  <si>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</si>
  <si>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</si>
  <si>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</si>
  <si>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</si>
  <si>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</si>
  <si>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</si>
  <si>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</si>
  <si>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</si>
  <si>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</si>
  <si>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</si>
  <si>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</si>
  <si>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</si>
  <si>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</si>
  <si>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</si>
  <si>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</si>
  <si>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</si>
  <si>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</si>
  <si>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</si>
  <si>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</si>
  <si>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</si>
  <si>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</si>
  <si>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</si>
  <si>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</si>
  <si>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</si>
  <si>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</si>
  <si>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</si>
  <si>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</si>
  <si>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</si>
  <si>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</si>
  <si>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</si>
  <si>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</si>
  <si>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</si>
  <si>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</si>
  <si>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</si>
  <si>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</si>
  <si>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</si>
  <si>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</si>
  <si>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</si>
  <si>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</si>
  <si>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</si>
  <si>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</si>
  <si>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</si>
  <si>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</si>
  <si>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</si>
  <si>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</si>
  <si>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</si>
  <si>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</si>
  <si>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</si>
  <si>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</si>
  <si>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</si>
  <si>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</si>
  <si>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</si>
  <si>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</si>
  <si>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</si>
  <si>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</si>
  <si>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</si>
  <si>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</si>
  <si>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</si>
  <si>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</si>
  <si>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</si>
  <si>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</si>
  <si>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</si>
  <si>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</si>
  <si>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</si>
  <si>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</si>
  <si>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</si>
  <si>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</si>
  <si>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</si>
  <si>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</si>
  <si>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</si>
  <si>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</si>
  <si>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</si>
  <si>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</si>
  <si>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</si>
  <si>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</si>
  <si>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</si>
  <si>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</si>
  <si>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</si>
  <si>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</si>
  <si>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</si>
  <si>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</si>
  <si>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</si>
  <si>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</si>
  <si>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</si>
  <si>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</si>
  <si>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</si>
  <si>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</si>
  <si>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</si>
  <si>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</si>
  <si>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</si>
  <si>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</si>
  <si>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</si>
  <si>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</si>
  <si>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</si>
  <si>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</si>
  <si>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</si>
  <si>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</si>
  <si>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</si>
  <si>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</si>
  <si>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</si>
  <si>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</si>
  <si>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</si>
  <si>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</si>
  <si>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</si>
  <si>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</si>
  <si>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</si>
  <si>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</si>
  <si>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</si>
  <si>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</si>
  <si>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</si>
  <si>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</si>
  <si>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</si>
  <si>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</si>
  <si>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</si>
  <si>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</si>
  <si>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</si>
  <si>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</si>
  <si>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</si>
  <si>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</si>
  <si>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</si>
  <si>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</si>
  <si>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</si>
  <si>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</si>
  <si>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</si>
  <si>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</si>
  <si>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</si>
  <si>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</si>
  <si>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</si>
  <si>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</si>
  <si>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</si>
  <si>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</si>
  <si>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</si>
  <si>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</si>
  <si>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</si>
  <si>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</si>
  <si>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</si>
  <si>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</si>
  <si>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</si>
  <si>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</si>
  <si>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</si>
  <si>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</si>
  <si>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</si>
  <si>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</si>
  <si>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</si>
  <si>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</si>
  <si>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</si>
  <si>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</si>
  <si>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</si>
  <si>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</si>
  <si>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</si>
  <si>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</si>
  <si>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</si>
  <si>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</si>
  <si>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</si>
  <si>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</si>
  <si>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</si>
  <si>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</si>
  <si>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</si>
  <si>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</si>
  <si>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</si>
  <si>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</si>
  <si>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</si>
  <si>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</si>
  <si>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</si>
  <si>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</si>
  <si>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</si>
  <si>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</si>
  <si>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</si>
  <si>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</si>
  <si>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</si>
  <si>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</si>
  <si>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</si>
  <si>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</si>
  <si>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</si>
  <si>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</si>
  <si>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</si>
  <si>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</si>
  <si>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</si>
  <si>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</si>
  <si>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</si>
  <si>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</si>
  <si>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</si>
  <si>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</si>
  <si>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</si>
  <si>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</si>
  <si>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</si>
  <si>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</si>
  <si>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</si>
  <si>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</si>
  <si>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</si>
  <si>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</si>
  <si>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</si>
  <si>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</si>
  <si>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</si>
  <si>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</si>
  <si>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</si>
  <si>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</si>
  <si>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</si>
  <si>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</si>
  <si>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</si>
  <si>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</si>
  <si>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</si>
  <si>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</si>
  <si>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</si>
  <si>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</si>
  <si>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</si>
  <si>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</si>
  <si>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</si>
  <si>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</si>
  <si>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</si>
  <si>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</si>
  <si>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</si>
  <si>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</si>
  <si>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</si>
  <si>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</si>
  <si>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</si>
  <si>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</si>
  <si>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</si>
  <si>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</si>
  <si>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</si>
  <si>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</si>
  <si>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</si>
  <si>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</si>
  <si>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</si>
  <si>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</si>
  <si>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</si>
  <si>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</si>
  <si>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</si>
  <si>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</si>
  <si>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</si>
  <si>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</si>
  <si>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</si>
  <si>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</si>
  <si>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</si>
  <si>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</si>
  <si>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</si>
  <si>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</si>
  <si>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</si>
  <si>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</si>
  <si>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</si>
  <si>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</si>
  <si>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</si>
  <si>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</si>
  <si>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</si>
  <si>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</si>
  <si>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</si>
  <si>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</si>
  <si>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</si>
  <si>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</si>
  <si>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</si>
  <si>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</si>
  <si>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</si>
  <si>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</si>
  <si>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</si>
  <si>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</si>
  <si>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</si>
  <si>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</si>
  <si>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</si>
  <si>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</si>
  <si>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</si>
  <si>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</si>
  <si>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</si>
  <si>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</si>
  <si>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</si>
  <si>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</si>
  <si>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</si>
  <si>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</si>
  <si>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</si>
  <si>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</si>
  <si>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</si>
  <si>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</si>
  <si>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</si>
  <si>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</si>
  <si>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</si>
  <si>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</si>
  <si>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</si>
  <si>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</si>
  <si>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</si>
  <si>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</si>
  <si>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</si>
  <si>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</si>
  <si>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</si>
  <si>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</si>
  <si>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</si>
  <si>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</si>
  <si>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</si>
  <si>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</si>
  <si>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</si>
  <si>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</si>
  <si>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</si>
  <si>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</si>
  <si>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</si>
  <si>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</si>
  <si>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</si>
  <si>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</si>
  <si>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</si>
  <si>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</si>
  <si>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</si>
  <si>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</si>
  <si>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</si>
  <si>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</si>
  <si>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</si>
  <si>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</si>
  <si>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</si>
  <si>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</si>
  <si>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</si>
  <si>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</si>
  <si>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</si>
  <si>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</si>
  <si>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</si>
  <si>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</si>
  <si>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</si>
  <si>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</si>
  <si>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</si>
  <si>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</si>
  <si>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</si>
  <si>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</si>
  <si>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</si>
  <si>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</si>
  <si>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</si>
  <si>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</si>
  <si>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</si>
  <si>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</si>
  <si>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</si>
  <si>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</si>
  <si>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</si>
  <si>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</si>
  <si>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</si>
  <si>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</si>
  <si>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</si>
  <si>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</si>
  <si>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</si>
  <si>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</si>
  <si>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</si>
  <si>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</si>
  <si>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</si>
  <si>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</si>
  <si>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</si>
  <si>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</si>
  <si>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</si>
  <si>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</si>
  <si>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</si>
  <si>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</si>
  <si>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</si>
  <si>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</si>
  <si>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</si>
  <si>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</si>
  <si>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</si>
  <si>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</si>
  <si>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</si>
  <si>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</si>
  <si>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</si>
  <si>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</si>
  <si>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</si>
  <si>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</si>
  <si>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</si>
  <si>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</si>
  <si>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</si>
  <si>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</si>
  <si>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</si>
  <si>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</si>
  <si>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</si>
  <si>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</si>
  <si>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</si>
  <si>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</si>
  <si>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</si>
  <si>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</si>
  <si>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</si>
  <si>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</si>
  <si>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</si>
  <si>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</si>
  <si>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</si>
  <si>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</si>
  <si>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</si>
  <si>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</si>
  <si>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</si>
  <si>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</si>
  <si>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</si>
  <si>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</si>
  <si>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</si>
  <si>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</si>
  <si>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</si>
  <si>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</si>
  <si>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</si>
  <si>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</si>
  <si>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</si>
  <si>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</si>
  <si>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</si>
  <si>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</si>
  <si>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</si>
  <si>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</si>
  <si>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</si>
  <si>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</si>
  <si>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</si>
  <si>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</si>
  <si>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</si>
  <si>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</si>
  <si>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</si>
  <si>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</si>
  <si>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</si>
  <si>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</si>
  <si>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</si>
  <si>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</si>
  <si>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</si>
  <si>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</si>
  <si>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</si>
  <si>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</si>
  <si>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</si>
  <si>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</si>
  <si>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</si>
  <si>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</si>
  <si>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</si>
  <si>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</si>
  <si>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</si>
  <si>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</si>
  <si>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</si>
  <si>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</si>
  <si>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</si>
  <si>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</si>
  <si>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</si>
  <si>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</si>
  <si>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</si>
  <si>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</si>
  <si>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</si>
  <si>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</si>
  <si>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</si>
  <si>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</si>
  <si>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</si>
  <si>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</si>
  <si>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</si>
  <si>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</si>
  <si>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</si>
  <si>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</si>
  <si>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</si>
  <si>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</si>
  <si>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</si>
  <si>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</si>
  <si>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</si>
  <si>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</si>
  <si>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</si>
  <si>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</si>
  <si>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</si>
  <si>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</si>
  <si>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</si>
  <si>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</si>
  <si>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</si>
  <si>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</si>
  <si>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</si>
  <si>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</si>
  <si>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</si>
  <si>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</si>
  <si>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</si>
  <si>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</si>
  <si>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</si>
  <si>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</si>
  <si>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</si>
  <si>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</si>
  <si>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</si>
  <si>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</si>
  <si>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</si>
  <si>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</si>
  <si>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</si>
  <si>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</si>
  <si>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</si>
  <si>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</si>
  <si>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</si>
  <si>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</si>
  <si>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</si>
  <si>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</si>
  <si>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</si>
  <si>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</si>
  <si>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</si>
  <si>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</si>
  <si>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</si>
  <si>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</si>
  <si>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</si>
  <si>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</si>
  <si>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</si>
  <si>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</si>
  <si>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</si>
  <si>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</si>
  <si>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</si>
  <si>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</si>
  <si>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</si>
  <si>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</si>
  <si>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</si>
  <si>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</si>
  <si>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</si>
  <si>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</si>
  <si>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</si>
  <si>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</si>
  <si>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</si>
  <si>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</si>
  <si>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</si>
  <si>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</si>
  <si>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</si>
  <si>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</si>
  <si>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</si>
  <si>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</si>
  <si>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</si>
  <si>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</si>
  <si>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</si>
  <si>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</si>
  <si>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</si>
  <si>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</si>
  <si>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</si>
  <si>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</si>
  <si>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</si>
  <si>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</si>
  <si>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</si>
  <si>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</si>
  <si>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</si>
  <si>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</si>
  <si>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</si>
  <si>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</si>
  <si>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</si>
  <si>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</si>
  <si>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</si>
  <si>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</si>
  <si>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</si>
  <si>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</si>
  <si>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</si>
  <si>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</si>
  <si>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</si>
  <si>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</si>
  <si>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</si>
  <si>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</si>
  <si>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</si>
  <si>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</si>
  <si>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</si>
  <si>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</si>
  <si>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</si>
  <si>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</si>
  <si>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</si>
  <si>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</si>
  <si>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</si>
  <si>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</si>
  <si>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</si>
  <si>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</si>
  <si>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</si>
  <si>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</si>
  <si>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</si>
  <si>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</si>
  <si>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</si>
  <si>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</si>
  <si>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</si>
  <si>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</si>
  <si>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</si>
  <si>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</si>
  <si>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</si>
  <si>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</si>
  <si>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</si>
  <si>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</si>
  <si>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</si>
  <si>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</si>
  <si>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</si>
  <si>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</si>
  <si>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</si>
  <si>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</si>
  <si>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</si>
  <si>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</si>
  <si>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</si>
  <si>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</si>
  <si>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</si>
  <si>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</si>
  <si>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</si>
  <si>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</si>
  <si>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</si>
  <si>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</si>
  <si>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</si>
  <si>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</si>
  <si>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</si>
  <si>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</si>
  <si>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</si>
  <si>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</si>
  <si>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</si>
  <si>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</si>
  <si>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</si>
  <si>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</si>
  <si>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</si>
  <si>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</si>
  <si>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</si>
  <si>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</si>
  <si>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</si>
  <si>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</si>
  <si>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</si>
  <si>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</si>
  <si>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</si>
  <si>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</si>
  <si>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</si>
  <si>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</si>
  <si>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</si>
  <si>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</si>
  <si>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</si>
  <si>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</si>
  <si>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</si>
  <si>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</si>
  <si>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</si>
  <si>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</si>
  <si>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</si>
  <si>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</si>
  <si>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</si>
  <si>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</si>
  <si>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</si>
  <si>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</si>
  <si>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</si>
  <si>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</si>
  <si>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</si>
  <si>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</si>
  <si>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</si>
  <si>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</si>
  <si>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</si>
  <si>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</si>
  <si>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</si>
  <si>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</si>
  <si>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</si>
  <si>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</si>
  <si>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</si>
  <si>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</si>
  <si>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</si>
  <si>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</si>
  <si>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</si>
  <si>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</si>
  <si>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</si>
  <si>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</si>
  <si>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</si>
  <si>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</si>
  <si>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</si>
  <si>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</si>
  <si>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</si>
  <si>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</si>
  <si>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</si>
  <si>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</si>
  <si>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</si>
  <si>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</si>
  <si>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</si>
  <si>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</si>
  <si>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</si>
  <si>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</si>
  <si>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</si>
  <si>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</si>
  <si>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</si>
  <si>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</si>
  <si>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</si>
  <si>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</si>
  <si>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</si>
  <si>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</si>
  <si>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</si>
  <si>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</si>
  <si>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</si>
  <si>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</si>
  <si>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</si>
  <si>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</si>
  <si>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</si>
  <si>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</si>
  <si>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</si>
  <si>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</si>
  <si>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</si>
  <si>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</si>
  <si>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</si>
  <si>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</si>
  <si>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</si>
  <si>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</si>
  <si>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</si>
  <si>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</si>
  <si>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</si>
  <si>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</si>
  <si>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</si>
  <si>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</si>
  <si>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</si>
  <si>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</si>
  <si>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</si>
  <si>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</si>
  <si>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</si>
  <si>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</si>
  <si>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</si>
  <si>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</si>
  <si>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</si>
  <si>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</si>
  <si>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</si>
  <si>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</si>
  <si>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</si>
  <si>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</si>
  <si>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</si>
  <si>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</si>
  <si>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</si>
  <si>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</si>
  <si>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</si>
  <si>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</si>
  <si>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</si>
  <si>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</si>
  <si>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</si>
  <si>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</si>
  <si>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</si>
  <si>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</si>
  <si>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</si>
  <si>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</si>
  <si>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</si>
  <si>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</si>
  <si>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</si>
  <si>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</si>
  <si>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</si>
  <si>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</si>
  <si>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</si>
  <si>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</si>
  <si>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</si>
  <si>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</si>
  <si>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</si>
  <si>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</si>
  <si>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</si>
  <si>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</si>
  <si>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</si>
  <si>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</si>
  <si>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</si>
  <si>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</si>
  <si>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</si>
  <si>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</si>
  <si>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</si>
  <si>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</si>
  <si>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</si>
  <si>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</si>
  <si>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</si>
  <si>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</si>
  <si>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</si>
  <si>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</si>
  <si>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</si>
  <si>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</si>
  <si>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</si>
  <si>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</si>
  <si>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</si>
  <si>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</si>
  <si>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</si>
  <si>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</si>
  <si>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</si>
  <si>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</si>
  <si>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</si>
  <si>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</si>
  <si>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</si>
  <si>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</si>
  <si>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</si>
  <si>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</si>
  <si>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</si>
  <si>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</si>
  <si>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</si>
  <si>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</si>
  <si>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</si>
  <si>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</si>
  <si>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</si>
  <si>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</si>
  <si>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</si>
  <si>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</si>
  <si>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</si>
  <si>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</si>
  <si>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</si>
  <si>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</si>
  <si>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</si>
  <si>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</si>
  <si>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</si>
  <si>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</si>
  <si>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</si>
  <si>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</si>
  <si>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</si>
  <si>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</si>
  <si>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</si>
  <si>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</si>
  <si>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</si>
  <si>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</si>
  <si>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</si>
  <si>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</si>
  <si>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</si>
  <si>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</si>
  <si>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</si>
  <si>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</si>
  <si>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</si>
  <si>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</si>
  <si>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</si>
  <si>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</si>
  <si>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</si>
  <si>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</si>
  <si>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</si>
  <si>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</si>
  <si>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</si>
  <si>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</si>
  <si>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</si>
  <si>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</si>
  <si>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</si>
  <si>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</si>
  <si>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</si>
  <si>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</si>
  <si>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</si>
  <si>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</si>
  <si>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</si>
  <si>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</si>
  <si>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</si>
  <si>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</si>
  <si>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</si>
  <si>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</si>
  <si>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</si>
  <si>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</si>
  <si>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</si>
  <si>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</si>
  <si>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</si>
  <si>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</si>
  <si>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</si>
  <si>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</si>
  <si>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</si>
  <si>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</si>
  <si>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</si>
  <si>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</si>
  <si>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</si>
  <si>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</si>
  <si>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</si>
  <si>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</si>
  <si>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</si>
  <si>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</si>
  <si>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</si>
  <si>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</si>
  <si>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</si>
  <si>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</si>
  <si>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</si>
  <si>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</si>
  <si>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</si>
  <si>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</si>
  <si>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</si>
  <si>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</si>
  <si>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</si>
  <si>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</si>
  <si>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</si>
  <si>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</si>
  <si>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</si>
  <si>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</si>
  <si>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</si>
  <si>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</si>
  <si>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</si>
  <si>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</si>
  <si>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</si>
  <si>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</si>
  <si>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</si>
  <si>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</si>
  <si>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</si>
  <si>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</si>
  <si>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</si>
  <si>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</si>
  <si>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</si>
  <si>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</si>
  <si>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</si>
  <si>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</si>
  <si>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</si>
  <si>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</si>
  <si>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</si>
  <si>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</si>
  <si>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</si>
  <si>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</si>
  <si>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</si>
  <si>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</si>
  <si>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</si>
  <si>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</si>
  <si>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</si>
  <si>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</si>
  <si>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</si>
  <si>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</si>
  <si>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</si>
  <si>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</si>
  <si>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</si>
  <si>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</si>
  <si>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</si>
  <si>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</si>
  <si>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</si>
  <si>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</si>
  <si>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</si>
  <si>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</si>
  <si>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</si>
  <si>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</si>
  <si>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</si>
  <si>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</si>
  <si>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</si>
  <si>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</si>
  <si>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</si>
  <si>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</si>
  <si>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</si>
  <si>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</si>
  <si>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</si>
  <si>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</si>
  <si>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</si>
  <si>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</si>
  <si>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</si>
  <si>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</si>
  <si>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</si>
  <si>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</si>
  <si>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</si>
  <si>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</si>
  <si>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</si>
  <si>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</si>
  <si>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</si>
  <si>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</si>
  <si>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</si>
  <si>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</si>
  <si>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</si>
  <si>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</si>
  <si>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</si>
  <si>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</si>
  <si>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</si>
  <si>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</si>
  <si>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</si>
  <si>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</si>
  <si>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</si>
  <si>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</si>
  <si>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</si>
  <si>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</si>
  <si>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</si>
  <si>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</si>
  <si>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</si>
  <si>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</si>
  <si>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</si>
  <si>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</si>
  <si>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</si>
  <si>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</si>
  <si>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</si>
  <si>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</si>
  <si>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</si>
  <si>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</si>
  <si>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</si>
  <si>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</si>
  <si>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</si>
  <si>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</si>
  <si>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</si>
  <si>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</si>
  <si>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</si>
  <si>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</si>
  <si>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</si>
  <si>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</si>
  <si>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</si>
  <si>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</si>
  <si>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</si>
  <si>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</si>
  <si>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</si>
  <si>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</si>
  <si>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</si>
  <si>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</si>
  <si>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</si>
  <si>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</si>
  <si>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</si>
  <si>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</si>
  <si>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</si>
  <si>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</si>
  <si>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</si>
  <si>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</si>
  <si>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</si>
  <si>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</si>
  <si>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</si>
  <si>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</si>
  <si>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</si>
  <si>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</si>
  <si>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</si>
  <si>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</si>
  <si>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</si>
  <si>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</si>
  <si>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</si>
  <si>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</si>
  <si>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</si>
  <si>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</si>
  <si>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</si>
  <si>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</si>
  <si>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</si>
  <si>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</si>
  <si>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</si>
  <si>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</si>
  <si>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</si>
  <si>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</si>
  <si>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</si>
  <si>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</si>
  <si>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</si>
  <si>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</si>
  <si>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</si>
  <si>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</si>
  <si>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</si>
  <si>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</si>
  <si>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</si>
  <si>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</si>
  <si>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</si>
  <si>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</si>
  <si>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</si>
  <si>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</si>
  <si>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</si>
  <si>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</si>
  <si>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</si>
  <si>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</si>
  <si>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</si>
  <si>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</si>
  <si>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</si>
  <si>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</si>
  <si>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</si>
  <si>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</si>
  <si>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</si>
  <si>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</si>
  <si>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</si>
  <si>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</si>
  <si>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</si>
  <si>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</si>
  <si>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</si>
  <si>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</si>
  <si>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</si>
  <si>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</si>
  <si>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</si>
  <si>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</si>
  <si>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</si>
  <si>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</si>
  <si>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</si>
  <si>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</si>
  <si>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</si>
  <si>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</si>
  <si>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</si>
  <si>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</si>
  <si>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</si>
  <si>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</si>
  <si>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</si>
  <si>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</si>
  <si>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</si>
  <si>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</si>
  <si>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</si>
  <si>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</si>
  <si>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</si>
  <si>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</si>
  <si>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</si>
  <si>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</si>
  <si>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</si>
  <si>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</si>
  <si>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</si>
  <si>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</si>
  <si>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</si>
  <si>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</si>
  <si>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</si>
  <si>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</si>
  <si>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</si>
  <si>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</si>
  <si>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</si>
  <si>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</si>
  <si>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</si>
  <si>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</si>
  <si>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</si>
  <si>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</si>
  <si>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</si>
  <si>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</si>
  <si>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</si>
  <si>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</si>
  <si>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</si>
  <si>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</si>
  <si>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</si>
  <si>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</si>
  <si>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</si>
  <si>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</si>
  <si>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</si>
  <si>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</si>
  <si>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</si>
  <si>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</si>
  <si>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</si>
  <si>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</si>
  <si>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</si>
  <si>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</si>
  <si>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</si>
  <si>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</si>
  <si>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</si>
  <si>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</si>
  <si>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</si>
  <si>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</si>
  <si>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</si>
  <si>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</si>
  <si>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</si>
  <si>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</si>
  <si>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</si>
  <si>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</si>
  <si>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</si>
  <si>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</si>
  <si>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</si>
  <si>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</si>
  <si>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</si>
  <si>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</si>
  <si>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</si>
  <si>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</si>
  <si>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</si>
  <si>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</si>
  <si>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</si>
  <si>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</si>
  <si>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</si>
  <si>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</si>
  <si>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</si>
  <si>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</si>
  <si>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</si>
  <si>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</si>
  <si>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</si>
  <si>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</si>
  <si>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</si>
  <si>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</si>
  <si>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</si>
  <si>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</si>
  <si>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</si>
  <si>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</si>
  <si>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</si>
  <si>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</si>
  <si>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</si>
  <si>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</si>
  <si>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</si>
  <si>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</si>
  <si>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</si>
  <si>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</si>
  <si>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</si>
  <si>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</si>
  <si>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</si>
  <si>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</si>
  <si>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</si>
  <si>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</si>
  <si>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</si>
  <si>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</si>
  <si>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</si>
  <si>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</si>
  <si>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</si>
  <si>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</si>
  <si>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</si>
  <si>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</si>
  <si>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</si>
  <si>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</si>
  <si>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</si>
  <si>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</si>
  <si>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</si>
  <si>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</si>
  <si>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</si>
  <si>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</si>
  <si>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</si>
  <si>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</si>
  <si>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</si>
  <si>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</si>
  <si>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</si>
  <si>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</si>
  <si>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</si>
  <si>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</si>
  <si>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</si>
  <si>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</si>
  <si>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</si>
  <si>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</si>
  <si>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</si>
  <si>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</si>
  <si>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</si>
  <si>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</si>
  <si>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</si>
  <si>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</si>
  <si>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</si>
  <si>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</si>
  <si>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</si>
  <si>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</si>
  <si>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</si>
  <si>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</si>
  <si>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</si>
  <si>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</si>
  <si>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</si>
  <si>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</si>
  <si>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</si>
  <si>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</si>
  <si>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</si>
  <si>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</si>
  <si>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</si>
  <si>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</si>
  <si>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</si>
  <si>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</si>
  <si>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</si>
  <si>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</si>
  <si>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</si>
  <si>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</si>
  <si>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</si>
  <si>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</si>
  <si>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</si>
  <si>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</si>
  <si>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</si>
  <si>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</si>
  <si>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</si>
  <si>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</si>
  <si>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</si>
  <si>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</si>
  <si>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</si>
  <si>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</si>
  <si>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</si>
  <si>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</si>
  <si>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</si>
  <si>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</si>
  <si>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</si>
  <si>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</si>
  <si>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</si>
  <si>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</si>
  <si>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</si>
  <si>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</si>
  <si>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</si>
  <si>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</si>
  <si>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</si>
  <si>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</si>
  <si>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</si>
  <si>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</si>
  <si>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</si>
  <si>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</si>
  <si>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</si>
  <si>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</si>
  <si>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</si>
  <si>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</si>
  <si>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</si>
  <si>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</si>
  <si>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</si>
  <si>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</si>
  <si>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</si>
  <si>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</si>
  <si>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</si>
  <si>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</si>
  <si>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</si>
  <si>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</si>
  <si>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</si>
  <si>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</si>
  <si>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</si>
  <si>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</si>
  <si>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</si>
  <si>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</si>
  <si>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</si>
  <si>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</si>
  <si>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</si>
  <si>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</si>
  <si>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</si>
  <si>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</si>
  <si>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</si>
  <si>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</si>
  <si>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</si>
  <si>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</si>
  <si>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</si>
  <si>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</si>
  <si>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</si>
  <si>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</si>
  <si>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</si>
  <si>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</si>
  <si>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</si>
  <si>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</si>
  <si>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</si>
  <si>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</si>
  <si>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</si>
  <si>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</si>
  <si>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</si>
  <si>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</si>
  <si>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</si>
  <si>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</si>
  <si>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</si>
  <si>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</si>
  <si>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</si>
  <si>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</si>
  <si>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</si>
  <si>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</si>
  <si>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</si>
  <si>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</si>
  <si>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</si>
  <si>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</si>
  <si>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</si>
  <si>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</si>
  <si>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</si>
  <si>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</si>
  <si>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</si>
  <si>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</si>
  <si>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</si>
  <si>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</si>
  <si>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</si>
  <si>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</si>
  <si>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</si>
  <si>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</si>
  <si>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</si>
  <si>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</si>
  <si>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</si>
  <si>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</si>
  <si>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</si>
  <si>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</si>
  <si>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</si>
  <si>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</si>
  <si>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</si>
  <si>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</si>
  <si>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</si>
  <si>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</si>
  <si>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</si>
  <si>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</si>
  <si>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</si>
  <si>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</si>
  <si>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</si>
  <si>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</si>
  <si>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</si>
  <si>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</si>
  <si>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</si>
  <si>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</si>
  <si>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</si>
  <si>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</si>
  <si>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</si>
  <si>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</si>
  <si>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</si>
  <si>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</si>
  <si>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</si>
  <si>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</si>
  <si>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</si>
  <si>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</si>
  <si>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</si>
  <si>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</si>
  <si>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</si>
  <si>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</si>
  <si>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</si>
  <si>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</si>
  <si>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</si>
  <si>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</si>
  <si>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</si>
  <si>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</si>
  <si>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</si>
  <si>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</si>
  <si>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</si>
  <si>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</si>
  <si>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</si>
  <si>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</si>
  <si>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</si>
  <si>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</si>
  <si>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</si>
  <si>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</si>
  <si>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</si>
  <si>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</si>
  <si>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</si>
  <si>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</si>
  <si>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</si>
  <si>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</si>
  <si>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</si>
  <si>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</si>
  <si>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</si>
  <si>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</si>
  <si>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</si>
  <si>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</si>
  <si>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</si>
  <si>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</si>
  <si>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</si>
  <si>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</si>
  <si>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</si>
  <si>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</si>
  <si>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</si>
  <si>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</si>
  <si>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</si>
  <si>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</si>
  <si>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</si>
  <si>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</si>
  <si>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</si>
  <si>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</si>
  <si>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</si>
  <si>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</si>
  <si>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</si>
  <si>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</si>
  <si>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</si>
  <si>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</si>
  <si>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</si>
  <si>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</si>
  <si>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</si>
  <si>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</si>
  <si>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</si>
  <si>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</si>
  <si>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</si>
  <si>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</si>
  <si>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</si>
  <si>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</si>
  <si>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</si>
  <si>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</si>
  <si>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</si>
  <si>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</si>
  <si>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</si>
  <si>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</si>
  <si>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</si>
  <si>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</si>
  <si>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</si>
  <si>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</si>
  <si>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</si>
  <si>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</si>
  <si>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</si>
  <si>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</si>
  <si>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</si>
  <si>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</si>
  <si>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</si>
  <si>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</si>
  <si>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</si>
  <si>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</si>
  <si>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</si>
  <si>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</si>
  <si>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</si>
  <si>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</si>
  <si>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</si>
  <si>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</si>
  <si>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</si>
  <si>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</si>
  <si>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</si>
  <si>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</si>
  <si>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</si>
  <si>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</si>
  <si>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</si>
  <si>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</si>
  <si>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</si>
  <si>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</si>
  <si>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</si>
  <si>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</si>
  <si>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</si>
  <si>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</si>
  <si>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</si>
  <si>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</si>
  <si>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</si>
  <si>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</si>
  <si>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</si>
  <si>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</si>
  <si>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</si>
  <si>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</si>
  <si>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</si>
  <si>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</si>
  <si>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</si>
  <si>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</si>
  <si>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</si>
  <si>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</si>
  <si>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</si>
  <si>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</si>
  <si>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</si>
  <si>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</si>
  <si>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</si>
  <si>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</si>
  <si>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</si>
  <si>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</si>
  <si>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</si>
  <si>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</si>
  <si>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</si>
  <si>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</si>
  <si>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</si>
  <si>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</si>
  <si>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</si>
  <si>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</si>
  <si>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</si>
  <si>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</si>
  <si>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</si>
  <si>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</si>
  <si>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</si>
  <si>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</si>
  <si>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</si>
  <si>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</si>
  <si>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</si>
  <si>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</si>
  <si>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</si>
  <si>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</si>
  <si>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</si>
  <si>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</si>
  <si>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</si>
  <si>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</si>
  <si>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</si>
  <si>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</si>
  <si>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</si>
  <si>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</si>
  <si>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</si>
  <si>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</si>
  <si>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</si>
  <si>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</si>
  <si>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</si>
  <si>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</si>
  <si>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</si>
  <si>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</si>
  <si>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</si>
  <si>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</si>
  <si>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</si>
  <si>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</si>
  <si>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</si>
  <si>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</si>
  <si>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</si>
  <si>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</si>
  <si>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</si>
  <si>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</si>
  <si>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</si>
  <si>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</si>
  <si>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</si>
  <si>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</si>
  <si>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</si>
  <si>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</si>
  <si>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</si>
  <si>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</si>
  <si>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</si>
  <si>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</si>
  <si>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</si>
  <si>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</si>
  <si>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</si>
  <si>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</si>
  <si>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</si>
  <si>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</si>
  <si>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</si>
  <si>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</si>
  <si>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</si>
  <si>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</si>
  <si>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</si>
  <si>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</si>
  <si>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</si>
  <si>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</si>
  <si>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</si>
  <si>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</si>
  <si>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</si>
  <si>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</si>
  <si>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</si>
  <si>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</si>
  <si>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</si>
  <si>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</si>
  <si>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</si>
  <si>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</si>
  <si>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</si>
  <si>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</si>
  <si>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</si>
  <si>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</si>
  <si>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</si>
  <si>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</si>
  <si>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</si>
  <si>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</si>
  <si>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</si>
  <si>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</si>
  <si>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</si>
  <si>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</si>
  <si>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</si>
  <si>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</si>
  <si>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</si>
  <si>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</si>
  <si>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</si>
  <si>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</si>
  <si>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</si>
  <si>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</si>
  <si>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</si>
  <si>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</si>
  <si>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</si>
  <si>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</si>
  <si>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</si>
  <si>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</si>
  <si>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</si>
  <si>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</si>
  <si>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</si>
  <si>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</si>
  <si>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</si>
  <si>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</si>
  <si>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</si>
  <si>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</si>
  <si>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</si>
  <si>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</si>
  <si>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</si>
  <si>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</si>
  <si>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</si>
  <si>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</si>
  <si>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</si>
  <si>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</si>
  <si>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</si>
  <si>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</si>
  <si>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</si>
  <si>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</si>
  <si>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</si>
  <si>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</si>
  <si>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</si>
  <si>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</si>
  <si>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</si>
  <si>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</si>
  <si>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</si>
  <si>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</si>
  <si>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</si>
  <si>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</si>
  <si>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</si>
  <si>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</si>
  <si>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</si>
  <si>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</si>
  <si>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</si>
  <si>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</si>
  <si>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</si>
  <si>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</si>
  <si>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</si>
  <si>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</si>
  <si>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</si>
  <si>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</si>
  <si>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</si>
  <si>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</si>
  <si>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</si>
  <si>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</si>
  <si>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</si>
  <si>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</si>
  <si>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</si>
  <si>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</si>
  <si>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</si>
  <si>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</si>
  <si>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</si>
  <si>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</si>
  <si>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</si>
  <si>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</si>
  <si>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</si>
  <si>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</si>
  <si>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</si>
  <si>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</si>
  <si>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</si>
  <si>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</si>
  <si>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</si>
  <si>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</si>
  <si>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</si>
  <si>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</si>
  <si>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</si>
  <si>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</si>
  <si>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</si>
  <si>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</si>
  <si>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</si>
  <si>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</si>
  <si>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</si>
  <si>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</si>
  <si>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</si>
  <si>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</si>
  <si>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</si>
  <si>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</si>
  <si>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</si>
  <si>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</si>
  <si>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</si>
  <si>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</si>
  <si>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</si>
  <si>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</si>
  <si>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</si>
  <si>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</si>
  <si>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</si>
  <si>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</si>
  <si>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</si>
  <si>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</si>
  <si>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</si>
  <si>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</si>
  <si>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</si>
  <si>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</si>
  <si>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</si>
  <si>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</si>
  <si>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</si>
  <si>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</si>
  <si>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</si>
  <si>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</si>
  <si>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</si>
  <si>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</si>
  <si>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</si>
  <si>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</si>
  <si>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</si>
  <si>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</si>
  <si>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</si>
  <si>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</si>
  <si>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</si>
  <si>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</si>
  <si>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</si>
  <si>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</si>
  <si>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</si>
  <si>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</si>
  <si>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</si>
  <si>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</si>
  <si>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</si>
  <si>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</si>
  <si>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</si>
  <si>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</si>
  <si>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</si>
  <si>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</si>
  <si>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</si>
  <si>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</si>
  <si>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</si>
  <si>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</si>
  <si>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</si>
  <si>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</si>
  <si>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</si>
  <si>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</si>
  <si>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</si>
  <si>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</si>
  <si>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</si>
  <si>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</si>
  <si>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</si>
  <si>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</si>
  <si>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</si>
  <si>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</si>
  <si>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</si>
  <si>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</si>
  <si>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</si>
  <si>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</si>
  <si>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</si>
  <si>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</si>
  <si>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</si>
  <si>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</si>
  <si>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</si>
  <si>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</si>
  <si>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</si>
  <si>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</si>
  <si>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</si>
  <si>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</si>
  <si>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</si>
  <si>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</si>
  <si>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</si>
  <si>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</si>
  <si>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</si>
  <si>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</si>
  <si>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</si>
  <si>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</si>
  <si>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</si>
  <si>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</si>
  <si>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</si>
  <si>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</si>
  <si>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</si>
  <si>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</si>
  <si>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</si>
  <si>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</si>
  <si>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</si>
  <si>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</si>
  <si>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</si>
  <si>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</si>
  <si>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</si>
  <si>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</si>
  <si>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</si>
  <si>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</si>
  <si>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</si>
  <si>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</si>
  <si>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</si>
  <si>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</si>
  <si>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</si>
  <si>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</si>
  <si>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</si>
  <si>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</si>
  <si>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</si>
  <si>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</si>
  <si>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</si>
  <si>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</si>
  <si>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</si>
  <si>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</si>
  <si>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</si>
  <si>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</si>
  <si>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</si>
  <si>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</si>
  <si>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</si>
  <si>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</si>
  <si>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</si>
  <si>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</si>
  <si>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</si>
  <si>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</si>
  <si>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</si>
  <si>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</si>
  <si>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</si>
  <si>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</si>
  <si>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</si>
  <si>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</si>
  <si>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</si>
  <si>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</si>
  <si>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</si>
  <si>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</si>
  <si>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</si>
  <si>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</si>
  <si>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</si>
  <si>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</si>
  <si>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</si>
  <si>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</si>
  <si>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</si>
  <si>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</si>
  <si>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</si>
  <si>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</si>
  <si>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</si>
  <si>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</si>
  <si>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</si>
  <si>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</si>
  <si>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</si>
  <si>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</si>
  <si>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</si>
  <si>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</si>
  <si>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</si>
  <si>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</si>
  <si>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</si>
  <si>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</si>
  <si>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</si>
  <si>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</si>
  <si>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</si>
  <si>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</si>
  <si>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</si>
  <si>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</si>
  <si>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</si>
  <si>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</si>
  <si>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</si>
  <si>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</si>
  <si>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</si>
  <si>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</si>
  <si>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</si>
  <si>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</si>
  <si>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</si>
  <si>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</si>
  <si>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</si>
  <si>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</si>
  <si>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</si>
  <si>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</si>
  <si>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</si>
  <si>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</si>
  <si>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</si>
  <si>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</si>
  <si>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</si>
  <si>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</si>
  <si>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</si>
  <si>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</si>
  <si>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</si>
  <si>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</si>
  <si>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</si>
  <si>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</si>
  <si>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</si>
  <si>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</si>
  <si>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</si>
  <si>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</si>
  <si>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</si>
  <si>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</si>
  <si>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</si>
  <si>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</si>
  <si>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</si>
  <si>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</si>
  <si>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</si>
  <si>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</si>
  <si>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</si>
  <si>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</si>
  <si>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</si>
  <si>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</si>
  <si>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</si>
  <si>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</si>
  <si>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</si>
  <si>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</si>
  <si>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</si>
  <si>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</si>
  <si>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</si>
  <si>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</si>
  <si>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</si>
  <si>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</si>
  <si>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</si>
  <si>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</si>
  <si>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</si>
  <si>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</si>
  <si>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</si>
  <si>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</si>
  <si>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</si>
  <si>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</si>
  <si>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</si>
  <si>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</si>
  <si>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</si>
  <si>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</si>
  <si>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</si>
  <si>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</si>
  <si>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</si>
  <si>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</si>
  <si>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</si>
  <si>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</si>
  <si>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</si>
  <si>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</si>
  <si>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</si>
  <si>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</si>
  <si>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</si>
  <si>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</si>
  <si>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</si>
  <si>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</si>
  <si>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</si>
  <si>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</si>
  <si>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</si>
  <si>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</si>
  <si>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</si>
  <si>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</si>
  <si>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</si>
  <si>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</si>
  <si>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</si>
  <si>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</si>
  <si>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</si>
  <si>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</si>
  <si>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</si>
  <si>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</si>
  <si>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</si>
  <si>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</si>
  <si>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</si>
  <si>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</si>
  <si>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</si>
  <si>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</si>
  <si>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</si>
  <si>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</si>
  <si>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</si>
  <si>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</si>
  <si>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</si>
  <si>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</si>
  <si>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</si>
  <si>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</si>
  <si>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</si>
  <si>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</si>
  <si>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</si>
  <si>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</si>
  <si>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</si>
  <si>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</si>
  <si>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</si>
  <si>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</si>
  <si>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</si>
  <si>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</si>
  <si>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</si>
  <si>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</si>
  <si>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</si>
  <si>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</si>
  <si>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</si>
  <si>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</si>
  <si>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</si>
  <si>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</si>
  <si>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</si>
  <si>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</si>
  <si>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</si>
  <si>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</si>
  <si>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</si>
  <si>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</si>
  <si>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</si>
  <si>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</si>
  <si>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</si>
  <si>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</si>
  <si>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</si>
  <si>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</si>
  <si>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</si>
  <si>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</si>
  <si>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</si>
  <si>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</si>
  <si>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</si>
  <si>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</si>
  <si>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</si>
  <si>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</si>
  <si>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</si>
  <si>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</si>
  <si>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</si>
  <si>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</si>
  <si>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</si>
  <si>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</si>
  <si>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</si>
  <si>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</si>
  <si>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</si>
  <si>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</si>
  <si>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</si>
  <si>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</si>
  <si>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</si>
  <si>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</si>
  <si>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</si>
  <si>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</si>
  <si>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</si>
  <si>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</si>
  <si>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</si>
  <si>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</si>
  <si>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</si>
  <si>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</si>
  <si>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</si>
  <si>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</si>
  <si>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</si>
  <si>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</si>
  <si>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</si>
  <si>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</si>
  <si>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</si>
  <si>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</si>
  <si>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</si>
  <si>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</si>
  <si>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</si>
  <si>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</si>
  <si>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</si>
  <si>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</si>
  <si>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</si>
  <si>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</si>
  <si>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</si>
  <si>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</si>
  <si>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</si>
  <si>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</si>
  <si>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</si>
  <si>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</si>
  <si>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</si>
  <si>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</si>
  <si>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</si>
  <si>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</si>
  <si>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</si>
  <si>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</si>
  <si>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</si>
  <si>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</si>
  <si>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</si>
  <si>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</si>
  <si>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</si>
  <si>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</si>
  <si>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</si>
  <si>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</si>
  <si>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</si>
  <si>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</si>
  <si>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</si>
  <si>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</si>
  <si>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</si>
  <si>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</si>
  <si>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</si>
  <si>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</si>
  <si>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</si>
  <si>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</si>
  <si>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</si>
  <si>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</si>
  <si>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</si>
  <si>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</si>
  <si>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</si>
  <si>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</si>
  <si>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</si>
  <si>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</si>
  <si>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</si>
  <si>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</si>
  <si>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</si>
  <si>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</si>
  <si>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</si>
  <si>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</si>
  <si>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</si>
  <si>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</si>
  <si>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</si>
  <si>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</si>
  <si>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</si>
  <si>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</si>
  <si>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</si>
  <si>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</si>
  <si>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</si>
  <si>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</si>
  <si>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</si>
  <si>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</si>
  <si>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</si>
  <si>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</si>
  <si>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</si>
  <si>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</si>
  <si>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</si>
  <si>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</si>
  <si>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</si>
  <si>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</si>
  <si>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</si>
  <si>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</si>
  <si>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</si>
  <si>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</si>
  <si>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</si>
  <si>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</si>
  <si>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</si>
  <si>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</si>
  <si>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</si>
  <si>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</si>
  <si>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</si>
  <si>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</si>
  <si>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</si>
  <si>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</si>
  <si>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</si>
  <si>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</si>
  <si>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</si>
  <si>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</si>
  <si>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</si>
  <si>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</si>
  <si>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</si>
  <si>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</si>
  <si>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</si>
  <si>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</si>
  <si>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</si>
  <si>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</si>
  <si>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</si>
  <si>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</si>
  <si>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</si>
  <si>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</si>
  <si>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</si>
  <si>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</si>
  <si>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</si>
  <si>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</si>
  <si>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</si>
  <si>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</si>
  <si>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</si>
  <si>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</si>
  <si>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</si>
  <si>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</si>
  <si>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</si>
  <si>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</si>
  <si>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</si>
  <si>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</si>
  <si>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</si>
  <si>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</si>
  <si>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</si>
  <si>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</si>
  <si>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</si>
  <si>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</si>
  <si>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</si>
  <si>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</si>
  <si>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</si>
  <si>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</si>
  <si>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</si>
  <si>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</si>
  <si>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</si>
  <si>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</si>
  <si>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</si>
  <si>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</si>
  <si>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</si>
  <si>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</si>
  <si>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</si>
  <si>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</si>
  <si>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</si>
  <si>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</si>
  <si>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</si>
  <si>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</si>
  <si>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</si>
  <si>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</si>
  <si>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</si>
  <si>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</si>
  <si>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</si>
  <si>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</si>
  <si>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</si>
  <si>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</si>
  <si>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</si>
  <si>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</si>
  <si>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</si>
  <si>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</si>
  <si>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</si>
  <si>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</si>
  <si>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</si>
  <si>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</si>
  <si>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</si>
  <si>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</si>
  <si>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</si>
  <si>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</si>
  <si>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</si>
  <si>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</si>
  <si>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</si>
  <si>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</si>
  <si>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</si>
  <si>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</si>
  <si>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</si>
  <si>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</si>
  <si>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</si>
  <si>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</si>
  <si>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</si>
  <si>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</si>
  <si>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</si>
  <si>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</si>
  <si>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</si>
  <si>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</si>
  <si>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</si>
  <si>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</si>
  <si>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</si>
  <si>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</si>
  <si>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</si>
  <si>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</si>
  <si>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</si>
  <si>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</si>
  <si>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</si>
  <si>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</si>
  <si>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</si>
  <si>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</si>
  <si>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</si>
  <si>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</si>
  <si>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</si>
  <si>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</si>
  <si>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</si>
  <si>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</si>
  <si>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</si>
  <si>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</si>
  <si>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</si>
  <si>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</si>
  <si>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</si>
  <si>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</si>
  <si>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</si>
  <si>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</si>
  <si>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</si>
  <si>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</si>
  <si>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</si>
  <si>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</si>
  <si>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</si>
  <si>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</si>
  <si>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</si>
  <si>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</si>
  <si>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</si>
  <si>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</si>
  <si>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</si>
  <si>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</si>
  <si>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</si>
  <si>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</si>
  <si>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</si>
  <si>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</si>
  <si>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</si>
  <si>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</si>
  <si>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</si>
  <si>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</si>
  <si>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</si>
  <si>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</si>
  <si>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</si>
  <si>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</si>
  <si>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</si>
  <si>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</si>
  <si>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</si>
  <si>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</si>
  <si>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</si>
  <si>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</si>
  <si>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</si>
  <si>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</si>
  <si>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</si>
  <si>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</si>
  <si>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</si>
  <si>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</si>
  <si>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</si>
  <si>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</si>
  <si>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</si>
  <si>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</si>
  <si>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</si>
  <si>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</si>
  <si>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</si>
  <si>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</si>
  <si>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</si>
  <si>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</si>
  <si>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</si>
  <si>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</si>
  <si>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</si>
  <si>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</si>
  <si>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</si>
  <si>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</si>
  <si>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</si>
  <si>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</si>
  <si>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</si>
  <si>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</si>
  <si>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</si>
  <si>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</si>
  <si>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</si>
  <si>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</si>
  <si>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</si>
  <si>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</si>
  <si>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</si>
  <si>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</si>
  <si>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</si>
  <si>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</si>
  <si>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</si>
  <si>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</si>
  <si>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</si>
  <si>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</si>
  <si>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</si>
  <si>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</si>
  <si>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</si>
  <si>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</si>
  <si>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</si>
  <si>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</si>
  <si>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</si>
  <si>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</si>
  <si>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</si>
  <si>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</si>
  <si>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</si>
  <si>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</si>
  <si>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</si>
  <si>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</si>
  <si>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</si>
  <si>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</si>
  <si>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</si>
  <si>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</si>
  <si>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</si>
  <si>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</si>
  <si>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</si>
  <si>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</si>
  <si>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</si>
  <si>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</si>
  <si>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</si>
  <si>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</si>
  <si>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</si>
  <si>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</si>
  <si>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</si>
  <si>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</si>
  <si>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</si>
  <si>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</si>
  <si>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</si>
  <si>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</si>
  <si>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</si>
  <si>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</si>
  <si>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</si>
  <si>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</si>
  <si>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</si>
  <si>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</si>
  <si>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</si>
  <si>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</si>
  <si>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</si>
  <si>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</si>
  <si>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</si>
  <si>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</si>
  <si>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</si>
  <si>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</si>
  <si>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</si>
  <si>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</si>
  <si>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</si>
  <si>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</si>
  <si>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</si>
  <si>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</si>
  <si>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</si>
  <si>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</si>
  <si>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</si>
  <si>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</si>
  <si>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</si>
  <si>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</si>
  <si>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</si>
  <si>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</si>
  <si>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</si>
  <si>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</si>
  <si>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</si>
  <si>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</si>
  <si>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</si>
  <si>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</si>
  <si>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</si>
  <si>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</si>
  <si>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</si>
  <si>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</si>
  <si>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</si>
  <si>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</si>
  <si>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</si>
  <si>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</si>
  <si>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</si>
  <si>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</si>
  <si>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</si>
  <si>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</si>
  <si>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</si>
  <si>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</si>
  <si>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</si>
  <si>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</si>
  <si>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</si>
  <si>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</si>
  <si>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</si>
  <si>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</si>
  <si>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</si>
  <si>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</si>
  <si>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</si>
  <si>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</si>
  <si>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</si>
  <si>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</si>
  <si>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</si>
  <si>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</si>
  <si>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</si>
  <si>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</si>
  <si>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</si>
  <si>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</si>
  <si>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</si>
  <si>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</si>
  <si>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</si>
  <si>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</si>
  <si>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</si>
  <si>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</si>
  <si>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</si>
  <si>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</si>
  <si>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</si>
  <si>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</si>
  <si>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</si>
  <si>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</si>
  <si>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</si>
  <si>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</si>
  <si>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</si>
  <si>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</si>
  <si>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</si>
  <si>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</si>
  <si>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</si>
  <si>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</si>
  <si>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</si>
  <si>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</si>
  <si>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</si>
  <si>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</si>
  <si>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</si>
  <si>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</si>
  <si>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</si>
  <si>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</si>
  <si>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</si>
  <si>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</si>
  <si>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</si>
  <si>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</si>
  <si>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</si>
  <si>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</si>
  <si>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</si>
  <si>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</si>
  <si>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</si>
  <si>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</si>
  <si>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</si>
  <si>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</si>
  <si>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</si>
  <si>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</si>
  <si>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</si>
  <si>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</si>
  <si>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</si>
  <si>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</si>
  <si>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</si>
  <si>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</si>
  <si>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</si>
  <si>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</si>
  <si>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</si>
  <si>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</si>
  <si>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</si>
  <si>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</si>
  <si>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</si>
  <si>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</si>
  <si>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</si>
  <si>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</si>
  <si>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</si>
  <si>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</si>
  <si>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</si>
  <si>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</si>
  <si>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</si>
  <si>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</si>
  <si>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</si>
  <si>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</si>
  <si>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</si>
  <si>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</si>
  <si>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</si>
  <si>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</si>
  <si>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</si>
  <si>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</si>
  <si>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</si>
  <si>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</si>
  <si>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</si>
  <si>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</si>
  <si>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</si>
  <si>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</si>
  <si>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</si>
  <si>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</si>
  <si>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</si>
  <si>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</si>
  <si>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</si>
  <si>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</si>
  <si>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</si>
  <si>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</si>
  <si>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</si>
  <si>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</si>
  <si>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</si>
  <si>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</si>
  <si>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</si>
  <si>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</si>
  <si>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</si>
  <si>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</si>
  <si>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</si>
  <si>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</si>
  <si>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</si>
  <si>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</si>
  <si>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</si>
  <si>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</si>
  <si>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</si>
  <si>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</si>
  <si>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</si>
  <si>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</si>
  <si>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</si>
  <si>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</si>
  <si>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</si>
  <si>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</si>
  <si>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</si>
  <si>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</si>
  <si>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</si>
  <si>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</si>
  <si>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</si>
  <si>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</si>
  <si>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</si>
  <si>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</si>
  <si>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</si>
  <si>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</si>
  <si>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</si>
  <si>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</si>
  <si>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</si>
  <si>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</si>
  <si>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</si>
  <si>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</si>
  <si>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</si>
  <si>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</si>
  <si>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</si>
  <si>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</si>
  <si>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</si>
  <si>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</si>
  <si>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</si>
  <si>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</si>
  <si>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</si>
  <si>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</si>
  <si>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</si>
  <si>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</si>
  <si>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</si>
  <si>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</si>
  <si>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</si>
  <si>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</si>
  <si>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</si>
  <si>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</si>
  <si>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</si>
  <si>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</si>
  <si>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</si>
  <si>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</si>
  <si>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</si>
  <si>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</si>
  <si>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</si>
  <si>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</si>
  <si>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</si>
  <si>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</si>
  <si>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</si>
  <si>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</si>
  <si>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</si>
  <si>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</si>
  <si>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</si>
  <si>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</si>
  <si>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</si>
  <si>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</si>
  <si>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</si>
  <si>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</si>
  <si>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</si>
  <si>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</si>
  <si>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</si>
  <si>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</si>
  <si>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</si>
  <si>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</si>
  <si>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</si>
  <si>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</si>
  <si>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</si>
  <si>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</si>
  <si>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</si>
  <si>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</si>
  <si>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</si>
  <si>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</si>
  <si>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</si>
  <si>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</si>
  <si>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</si>
  <si>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</si>
  <si>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</si>
  <si>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</si>
  <si>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</si>
  <si>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</si>
  <si>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</si>
  <si>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</si>
  <si>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</si>
  <si>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</si>
  <si>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</si>
  <si>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</si>
  <si>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</si>
  <si>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</si>
  <si>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</si>
  <si>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</si>
  <si>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</si>
  <si>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</si>
  <si>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</si>
  <si>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</si>
  <si>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</si>
  <si>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</si>
  <si>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</si>
  <si>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</si>
  <si>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</si>
  <si>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</si>
  <si>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</si>
  <si>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</si>
  <si>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</si>
  <si>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</si>
  <si>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</si>
  <si>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</si>
  <si>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</si>
  <si>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</si>
  <si>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</si>
  <si>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</si>
  <si>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</si>
  <si>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</si>
  <si>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</si>
  <si>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</si>
  <si>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</si>
  <si>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</si>
  <si>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</si>
  <si>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</si>
  <si>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</si>
  <si>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</si>
  <si>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</si>
  <si>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</si>
  <si>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</si>
  <si>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</si>
  <si>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</si>
  <si>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</si>
  <si>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</si>
  <si>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</si>
  <si>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</si>
  <si>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</si>
  <si>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</si>
  <si>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</si>
  <si>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</si>
  <si>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</si>
  <si>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</si>
  <si>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</si>
  <si>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</si>
  <si>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</si>
  <si>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</si>
  <si>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</si>
  <si>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</si>
  <si>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</si>
  <si>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</si>
  <si>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</si>
  <si>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</si>
  <si>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</si>
  <si>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</si>
  <si>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</si>
  <si>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</si>
  <si>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</si>
  <si>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</si>
  <si>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</si>
  <si>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</si>
  <si>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</si>
  <si>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</si>
  <si>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</si>
  <si>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</si>
  <si>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</si>
  <si>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</si>
  <si>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</si>
  <si>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</si>
  <si>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</si>
  <si>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</si>
  <si>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</si>
  <si>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</si>
  <si>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</si>
  <si>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</si>
  <si>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</si>
  <si>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</si>
  <si>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</si>
  <si>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</si>
  <si>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</si>
  <si>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</si>
  <si>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</si>
  <si>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</si>
  <si>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</si>
  <si>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</si>
  <si>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</si>
  <si>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</si>
  <si>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</si>
  <si>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</si>
  <si>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</si>
  <si>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</si>
  <si>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</si>
  <si>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</si>
  <si>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</si>
  <si>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</si>
  <si>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</si>
  <si>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</si>
  <si>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</si>
  <si>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</si>
  <si>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</si>
  <si>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</si>
  <si>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</si>
  <si>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</si>
  <si>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</si>
  <si>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</si>
  <si>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</si>
  <si>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</si>
  <si>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</si>
  <si>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</si>
  <si>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</si>
  <si>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</si>
  <si>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</si>
  <si>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</si>
  <si>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</si>
  <si>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</si>
  <si>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</si>
  <si>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</si>
  <si>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</si>
  <si>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</si>
  <si>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</si>
  <si>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</si>
  <si>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</si>
  <si>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</si>
  <si>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</si>
  <si>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</si>
  <si>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</si>
  <si>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</si>
  <si>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</si>
  <si>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</si>
  <si>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</si>
  <si>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</si>
  <si>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</si>
  <si>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</si>
  <si>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</si>
  <si>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</si>
  <si>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</si>
  <si>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</si>
  <si>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</si>
  <si>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</si>
  <si>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</si>
  <si>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</si>
  <si>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</si>
  <si>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</si>
  <si>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</si>
  <si>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</si>
  <si>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</si>
  <si>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</si>
  <si>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</si>
  <si>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</si>
  <si>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</si>
  <si>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</si>
  <si>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</si>
  <si>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</si>
  <si>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</si>
  <si>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</si>
  <si>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</si>
  <si>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</si>
  <si>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</si>
  <si>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</si>
  <si>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</si>
  <si>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</si>
  <si>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</si>
  <si>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</si>
  <si>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</si>
  <si>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</si>
  <si>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</si>
  <si>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</si>
  <si>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</si>
  <si>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</si>
  <si>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</si>
  <si>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</si>
  <si>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</si>
  <si>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</si>
  <si>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</si>
  <si>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</si>
  <si>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</si>
  <si>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</si>
  <si>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</si>
  <si>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</si>
  <si>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</si>
  <si>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</si>
  <si>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</si>
  <si>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</si>
  <si>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</si>
  <si>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</si>
  <si>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</si>
  <si>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</si>
  <si>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</si>
  <si>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</si>
  <si>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</si>
  <si>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</si>
  <si>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</si>
  <si>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</si>
  <si>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</si>
  <si>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</si>
  <si>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</si>
  <si>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</si>
  <si>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</si>
  <si>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</si>
  <si>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</si>
  <si>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</si>
  <si>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</si>
  <si>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</si>
  <si>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</si>
  <si>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</si>
  <si>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</si>
  <si>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</si>
  <si>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</si>
  <si>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</si>
  <si>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</si>
  <si>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</si>
  <si>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</si>
  <si>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</si>
  <si>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</si>
  <si>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</si>
  <si>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</si>
  <si>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</si>
  <si>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</si>
  <si>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</si>
  <si>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</si>
  <si>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</si>
  <si>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</si>
  <si>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</si>
  <si>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</si>
  <si>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</si>
  <si>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</si>
  <si>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</si>
  <si>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</si>
  <si>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</si>
  <si>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</si>
  <si>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</si>
  <si>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</si>
  <si>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</si>
  <si>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</si>
  <si>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</si>
  <si>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</si>
  <si>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</si>
  <si>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</si>
  <si>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</si>
  <si>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</si>
  <si>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</si>
  <si>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</si>
  <si>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</si>
  <si>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</si>
  <si>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</si>
  <si>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</si>
  <si>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</si>
  <si>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</si>
  <si>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</si>
  <si>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</si>
  <si>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</si>
  <si>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</si>
  <si>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</si>
  <si>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</si>
  <si>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</si>
  <si>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</si>
  <si>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</si>
  <si>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</si>
  <si>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</si>
  <si>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</si>
  <si>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</si>
  <si>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</si>
  <si>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</si>
  <si>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</si>
  <si>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</si>
  <si>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</si>
  <si>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</si>
  <si>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</si>
  <si>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</si>
  <si>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</si>
  <si>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</si>
  <si>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</si>
  <si>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</si>
  <si>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</si>
  <si>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</si>
  <si>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</si>
  <si>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</si>
  <si>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</si>
  <si>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</si>
  <si>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</si>
  <si>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</si>
  <si>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</si>
  <si>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</si>
  <si>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</si>
  <si>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</si>
  <si>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</si>
  <si>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</si>
  <si>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</si>
  <si>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</si>
  <si>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</si>
  <si>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</si>
  <si>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</si>
  <si>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</si>
  <si>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</si>
  <si>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</si>
  <si>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</si>
  <si>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</si>
  <si>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</si>
  <si>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</si>
  <si>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</si>
  <si>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</si>
  <si>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</si>
  <si>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</si>
  <si>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</si>
  <si>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</si>
  <si>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</si>
  <si>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</si>
  <si>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</si>
  <si>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</si>
  <si>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</si>
  <si>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</si>
  <si>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</si>
  <si>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</si>
  <si>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</si>
  <si>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</si>
  <si>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</si>
  <si>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</si>
  <si>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</si>
  <si>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</si>
  <si>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</si>
  <si>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</si>
  <si>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</si>
  <si>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</si>
  <si>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</si>
  <si>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</si>
  <si>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</si>
  <si>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</si>
  <si>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</si>
  <si>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</si>
  <si>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</si>
  <si>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</si>
  <si>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</si>
  <si>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</si>
  <si>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</si>
  <si>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</si>
  <si>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</si>
  <si>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</si>
  <si>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</si>
  <si>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</si>
  <si>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</si>
  <si>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</si>
  <si>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</si>
  <si>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</si>
  <si>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</si>
  <si>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</si>
  <si>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</si>
  <si>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</si>
  <si>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</si>
  <si>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</si>
  <si>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</si>
  <si>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</si>
  <si>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</si>
  <si>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</si>
  <si>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</si>
  <si>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</si>
  <si>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</si>
  <si>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</si>
  <si>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</si>
  <si>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</si>
  <si>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</si>
  <si>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</si>
  <si>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</si>
  <si>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</si>
  <si>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</si>
  <si>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</si>
  <si>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</si>
  <si>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</si>
  <si>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</si>
  <si>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</si>
  <si>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</si>
  <si>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</si>
  <si>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</si>
  <si>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</si>
  <si>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</si>
  <si>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</si>
  <si>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</si>
  <si>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</si>
  <si>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</si>
  <si>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</si>
  <si>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</si>
  <si>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</si>
  <si>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</si>
  <si>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</si>
  <si>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</si>
  <si>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</si>
  <si>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</si>
  <si>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</si>
  <si>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</si>
  <si>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</si>
  <si>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</si>
  <si>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</si>
  <si>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</si>
  <si>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</si>
  <si>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</si>
  <si>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</si>
  <si>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</si>
  <si>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</si>
  <si>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</si>
  <si>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</si>
  <si>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</si>
  <si>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</si>
  <si>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</si>
  <si>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</si>
  <si>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</si>
  <si>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</si>
  <si>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</si>
  <si>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</si>
  <si>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</si>
  <si>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</si>
  <si>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</si>
  <si>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</si>
  <si>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</si>
  <si>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</si>
  <si>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</si>
  <si>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</si>
  <si>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</si>
  <si>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</si>
  <si>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</si>
  <si>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</si>
  <si>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</si>
  <si>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</si>
  <si>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</si>
  <si>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</si>
  <si>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</si>
  <si>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</si>
  <si>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</si>
  <si>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</si>
  <si>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</si>
  <si>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</si>
  <si>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</si>
  <si>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</si>
  <si>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</si>
  <si>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</si>
  <si>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</si>
  <si>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</si>
  <si>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</si>
  <si>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</si>
  <si>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</si>
  <si>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</si>
  <si>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</si>
  <si>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</si>
  <si>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</si>
  <si>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</si>
  <si>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</si>
  <si>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</si>
  <si>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</si>
  <si>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</si>
  <si>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</si>
  <si>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</si>
  <si>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</si>
  <si>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</si>
  <si>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</si>
  <si>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</si>
  <si>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</si>
  <si>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</si>
  <si>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</si>
  <si>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</si>
  <si>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</si>
  <si>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</si>
  <si>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</si>
  <si>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</si>
  <si>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</si>
  <si>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</si>
  <si>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</si>
  <si>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</si>
  <si>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</si>
  <si>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</si>
  <si>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</si>
  <si>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</si>
  <si>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</si>
  <si>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</si>
  <si>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</si>
  <si>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</si>
  <si>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</si>
  <si>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</si>
  <si>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</si>
  <si>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</si>
  <si>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</si>
  <si>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</si>
  <si>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</si>
  <si>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</si>
  <si>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</si>
  <si>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</si>
  <si>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</si>
  <si>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</si>
  <si>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</si>
  <si>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</si>
  <si>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</si>
  <si>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</si>
  <si>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</si>
  <si>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</si>
  <si>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</si>
  <si>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</si>
  <si>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</si>
  <si>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</si>
  <si>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</si>
  <si>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</si>
  <si>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</si>
  <si>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</si>
  <si>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</si>
  <si>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</si>
  <si>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</si>
  <si>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</si>
  <si>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</si>
  <si>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</si>
  <si>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</si>
  <si>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</si>
  <si>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</si>
  <si>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</si>
  <si>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</si>
  <si>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</si>
  <si>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</si>
  <si>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</si>
  <si>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</si>
  <si>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</si>
  <si>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</si>
  <si>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</si>
  <si>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</si>
  <si>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</si>
  <si>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</si>
  <si>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</si>
  <si>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</si>
  <si>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</si>
  <si>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</si>
  <si>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</si>
  <si>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</si>
  <si>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</si>
  <si>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</si>
  <si>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</si>
  <si>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</si>
  <si>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</si>
  <si>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</si>
  <si>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</si>
  <si>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</si>
  <si>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</si>
  <si>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</si>
  <si>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</si>
  <si>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</si>
  <si>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</si>
  <si>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</si>
  <si>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</si>
  <si>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</si>
  <si>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</si>
  <si>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</si>
  <si>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</si>
  <si>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</si>
  <si>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</si>
  <si>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</si>
  <si>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</si>
  <si>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</si>
  <si>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</si>
  <si>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</si>
  <si>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</si>
  <si>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</si>
  <si>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</si>
  <si>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</si>
  <si>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</si>
  <si>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</si>
  <si>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</si>
  <si>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</si>
  <si>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</si>
  <si>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</si>
  <si>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</si>
  <si>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</si>
  <si>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</si>
  <si>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</si>
  <si>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</si>
  <si>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</si>
  <si>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</si>
  <si>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</si>
  <si>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</si>
  <si>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</si>
  <si>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</si>
  <si>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</si>
  <si>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</si>
  <si>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</si>
  <si>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</si>
  <si>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</si>
  <si>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</si>
  <si>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</si>
  <si>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</si>
  <si>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</si>
  <si>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</si>
  <si>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</si>
  <si>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</si>
  <si>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</si>
  <si>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</si>
  <si>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</si>
  <si>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</si>
  <si>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</si>
  <si>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</si>
  <si>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</si>
  <si>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</si>
  <si>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</si>
  <si>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</si>
  <si>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</si>
  <si>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</si>
  <si>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</si>
  <si>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</si>
  <si>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</si>
  <si>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</si>
  <si>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</si>
  <si>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</si>
  <si>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</si>
  <si>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</si>
  <si>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</si>
  <si>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</si>
  <si>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</si>
  <si>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</si>
  <si>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</si>
  <si>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</si>
  <si>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</si>
  <si>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</si>
  <si>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</si>
  <si>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</si>
  <si>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</si>
  <si>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</si>
  <si>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</si>
  <si>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</si>
  <si>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</si>
  <si>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</si>
  <si>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</si>
  <si>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</si>
  <si>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</si>
  <si>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</si>
  <si>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</si>
  <si>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</si>
  <si>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</si>
  <si>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</si>
  <si>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</si>
  <si>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</si>
  <si>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</si>
  <si>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</si>
  <si>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</si>
  <si>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</si>
  <si>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</si>
  <si>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</si>
  <si>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</si>
  <si>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</si>
  <si>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</si>
  <si>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</si>
  <si>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</si>
  <si>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</si>
  <si>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</si>
  <si>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</si>
  <si>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</si>
  <si>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</si>
  <si>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</si>
  <si>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</si>
  <si>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</si>
  <si>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</si>
  <si>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</si>
  <si>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</si>
  <si>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</si>
  <si>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</si>
  <si>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</si>
  <si>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</si>
  <si>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</si>
  <si>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</si>
  <si>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</si>
  <si>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</si>
  <si>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</si>
  <si>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</si>
  <si>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</si>
  <si>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</si>
  <si>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</si>
  <si>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</si>
  <si>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</si>
  <si>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</si>
  <si>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</si>
  <si>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</si>
  <si>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</si>
  <si>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</si>
  <si>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</si>
  <si>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</si>
  <si>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</si>
  <si>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</si>
  <si>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</si>
  <si>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</si>
  <si>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</si>
  <si>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</si>
  <si>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</si>
  <si>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</si>
  <si>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</si>
  <si>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</si>
  <si>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</si>
  <si>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</si>
  <si>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</si>
  <si>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</si>
  <si>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</si>
  <si>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</si>
  <si>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</si>
  <si>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</si>
  <si>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</si>
  <si>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</si>
  <si>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</si>
  <si>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</si>
  <si>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</si>
  <si>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</si>
  <si>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</si>
  <si>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</si>
  <si>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</si>
  <si>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</si>
  <si>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</si>
  <si>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</si>
  <si>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</si>
  <si>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</si>
  <si>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</si>
  <si>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</si>
  <si>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</si>
  <si>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</si>
  <si>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</si>
  <si>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</si>
  <si>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</si>
  <si>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</si>
  <si>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</si>
  <si>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</si>
  <si>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</si>
  <si>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</si>
  <si>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</si>
  <si>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</si>
  <si>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</si>
  <si>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</si>
  <si>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</si>
  <si>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</si>
  <si>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</si>
  <si>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</si>
  <si>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</si>
  <si>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</si>
  <si>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</si>
  <si>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</si>
  <si>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</si>
  <si>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</si>
  <si>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</si>
  <si>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</si>
  <si>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</si>
  <si>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</si>
  <si>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</si>
  <si>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</si>
  <si>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</si>
  <si>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</si>
  <si>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</si>
  <si>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</si>
  <si>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</si>
  <si>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</si>
  <si>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</si>
  <si>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</si>
  <si>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</si>
  <si>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</si>
  <si>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</si>
  <si>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</si>
  <si>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</si>
  <si>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</si>
  <si>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</si>
  <si>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</si>
  <si>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</si>
  <si>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</si>
  <si>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</si>
  <si>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</si>
  <si>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</si>
  <si>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</si>
  <si>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</si>
  <si>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</si>
  <si>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</si>
  <si>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</si>
  <si>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</si>
  <si>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</si>
  <si>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</si>
  <si>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</si>
  <si>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</si>
  <si>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</si>
  <si>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</si>
  <si>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</si>
  <si>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</si>
  <si>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</si>
  <si>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</si>
  <si>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</si>
  <si>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</si>
  <si>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</si>
  <si>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</si>
  <si>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</si>
  <si>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</si>
  <si>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</si>
  <si>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</si>
  <si>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</si>
  <si>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</si>
  <si>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</si>
  <si>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</si>
  <si>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</si>
  <si>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</si>
  <si>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</si>
  <si>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</si>
  <si>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</si>
  <si>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</si>
  <si>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</si>
  <si>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</si>
  <si>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</si>
  <si>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</si>
  <si>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</si>
  <si>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</si>
  <si>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</si>
  <si>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</si>
  <si>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</si>
  <si>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</si>
  <si>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</si>
  <si>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</si>
  <si>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</si>
  <si>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</si>
  <si>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</si>
  <si>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</si>
  <si>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</si>
  <si>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</si>
  <si>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</si>
  <si>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</si>
  <si>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</si>
  <si>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</si>
  <si>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</si>
  <si>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</si>
  <si>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</si>
  <si>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</si>
  <si>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</si>
  <si>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</si>
  <si>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</si>
  <si>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</si>
  <si>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</si>
  <si>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</si>
  <si>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</si>
  <si>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</si>
  <si>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</si>
  <si>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</si>
  <si>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</si>
  <si>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</si>
  <si>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</si>
  <si>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</si>
  <si>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</si>
  <si>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</si>
  <si>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</si>
  <si>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</si>
  <si>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</si>
  <si>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</si>
  <si>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</si>
  <si>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</si>
  <si>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</si>
  <si>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</si>
  <si>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</si>
  <si>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</si>
  <si>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</si>
  <si>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</si>
  <si>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</si>
  <si>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</si>
  <si>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</si>
  <si>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</si>
  <si>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</si>
  <si>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</si>
  <si>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</si>
  <si>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</si>
  <si>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</si>
  <si>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</si>
  <si>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</si>
  <si>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</si>
  <si>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</si>
  <si>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</si>
  <si>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</si>
  <si>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</si>
  <si>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</si>
  <si>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</si>
  <si>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</si>
  <si>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</si>
  <si>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</si>
  <si>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</si>
  <si>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</si>
  <si>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</si>
  <si>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</si>
  <si>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</si>
  <si>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</si>
  <si>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</si>
  <si>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</si>
  <si>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</si>
  <si>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</si>
  <si>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</si>
  <si>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</si>
  <si>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</si>
  <si>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</si>
  <si>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</si>
  <si>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</si>
  <si>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</si>
  <si>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</si>
  <si>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</si>
  <si>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</si>
  <si>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</si>
  <si>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</si>
  <si>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</si>
  <si>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</si>
  <si>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</si>
  <si>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</si>
  <si>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</si>
  <si>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</si>
  <si>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</si>
  <si>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</si>
  <si>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</si>
  <si>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</si>
  <si>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</si>
  <si>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</si>
  <si>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</si>
  <si>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</si>
  <si>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</si>
  <si>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</si>
  <si>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</si>
  <si>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</si>
  <si>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</si>
  <si>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</si>
  <si>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</si>
  <si>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</si>
  <si>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</si>
  <si>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</si>
  <si>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</si>
  <si>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</si>
  <si>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</si>
  <si>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</si>
  <si>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</si>
  <si>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</si>
  <si>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</si>
  <si>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</si>
  <si>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</si>
  <si>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</si>
  <si>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</si>
  <si>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</si>
  <si>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</si>
  <si>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</si>
  <si>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</si>
  <si>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</si>
  <si>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</si>
  <si>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</si>
  <si>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</si>
  <si>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</si>
  <si>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</si>
  <si>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</si>
  <si>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</si>
  <si>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</si>
  <si>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</si>
  <si>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</si>
  <si>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</si>
  <si>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</si>
  <si>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</si>
  <si>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</si>
  <si>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</si>
  <si>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</si>
  <si>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</si>
  <si>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</si>
  <si>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</si>
  <si>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</si>
  <si>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</si>
  <si>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</si>
  <si>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</si>
  <si>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</si>
  <si>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</si>
  <si>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</si>
  <si>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</si>
  <si>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</si>
  <si>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</si>
  <si>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</si>
  <si>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</si>
  <si>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</si>
  <si>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</si>
  <si>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</si>
  <si>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</si>
  <si>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</si>
  <si>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</si>
  <si>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</si>
  <si>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</si>
  <si>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</si>
  <si>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</si>
  <si>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</si>
  <si>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</si>
  <si>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</si>
  <si>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</si>
  <si>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</si>
  <si>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</si>
  <si>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</si>
  <si>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</si>
  <si>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</si>
  <si>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</si>
  <si>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</si>
  <si>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</si>
  <si>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</si>
  <si>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</si>
  <si>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</si>
  <si>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</si>
  <si>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</si>
  <si>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</si>
  <si>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</si>
  <si>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</si>
  <si>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</si>
  <si>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</si>
  <si>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</si>
  <si>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</si>
  <si>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</si>
  <si>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</si>
  <si>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</si>
  <si>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</si>
  <si>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</si>
  <si>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</si>
  <si>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</si>
  <si>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</si>
  <si>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</si>
  <si>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</si>
  <si>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</si>
  <si>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</si>
  <si>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</si>
  <si>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</si>
  <si>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</si>
  <si>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</si>
  <si>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</si>
  <si>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</si>
  <si>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</si>
  <si>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</si>
  <si>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</si>
  <si>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</si>
  <si>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</si>
  <si>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</si>
  <si>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</si>
  <si>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</si>
  <si>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</si>
  <si>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</si>
  <si>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</si>
  <si>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</si>
  <si>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</si>
  <si>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</si>
  <si>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</si>
  <si>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</si>
  <si>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</si>
  <si>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</si>
  <si>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</si>
  <si>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</si>
  <si>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</si>
  <si>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</si>
  <si>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</si>
  <si>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</si>
  <si>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</si>
  <si>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</si>
  <si>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</si>
  <si>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</si>
  <si>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</si>
  <si>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</si>
  <si>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</si>
  <si>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</si>
  <si>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</si>
  <si>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</si>
  <si>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</si>
  <si>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</si>
  <si>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</si>
  <si>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</si>
  <si>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</si>
  <si>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</si>
  <si>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</si>
  <si>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</si>
  <si>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</si>
  <si>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</si>
  <si>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</si>
  <si>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</si>
  <si>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</si>
  <si>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</si>
  <si>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</si>
  <si>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</si>
  <si>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</si>
  <si>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</si>
  <si>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</si>
  <si>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</si>
  <si>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</si>
  <si>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</si>
  <si>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</si>
  <si>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</si>
  <si>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</si>
  <si>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</si>
  <si>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</si>
  <si>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</si>
  <si>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</si>
  <si>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</si>
  <si>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</si>
  <si>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</si>
  <si>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</si>
  <si>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</si>
  <si>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</si>
  <si>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</si>
  <si>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</si>
  <si>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</si>
  <si>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</si>
  <si>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</si>
  <si>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</si>
  <si>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</si>
  <si>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</si>
  <si>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</si>
  <si>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</si>
  <si>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</si>
  <si>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</si>
  <si>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</si>
  <si>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</si>
  <si>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</si>
  <si>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</si>
  <si>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</si>
  <si>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</si>
  <si>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</si>
  <si>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</si>
  <si>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</si>
  <si>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</si>
  <si>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</si>
  <si>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</si>
  <si>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</si>
  <si>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</si>
  <si>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</si>
  <si>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</si>
  <si>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</si>
  <si>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</si>
  <si>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</si>
  <si>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</si>
  <si>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</si>
  <si>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</si>
  <si>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</si>
  <si>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</si>
  <si>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</si>
  <si>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</si>
  <si>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</si>
  <si>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</si>
  <si>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</si>
  <si>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</si>
  <si>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</si>
  <si>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</si>
  <si>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</si>
  <si>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</si>
  <si>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</si>
  <si>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</si>
  <si>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</si>
  <si>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</si>
  <si>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</si>
  <si>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</si>
  <si>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</si>
  <si>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</si>
  <si>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</si>
  <si>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</si>
  <si>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</si>
  <si>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</si>
  <si>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</si>
  <si>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</si>
  <si>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</si>
  <si>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</si>
  <si>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</si>
  <si>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</si>
  <si>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</si>
  <si>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</si>
  <si>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</si>
  <si>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</si>
  <si>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</si>
  <si>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</si>
  <si>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</si>
  <si>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</si>
  <si>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</si>
  <si>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</si>
  <si>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</si>
  <si>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</si>
  <si>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</si>
  <si>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</si>
  <si>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</si>
  <si>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</si>
  <si>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</si>
  <si>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</si>
  <si>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</si>
  <si>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</si>
  <si>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</si>
  <si>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</si>
  <si>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</si>
  <si>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</si>
  <si>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</si>
  <si>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</si>
  <si>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</si>
  <si>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</si>
  <si>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</si>
  <si>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</si>
  <si>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</si>
  <si>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</si>
  <si>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</si>
  <si>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</si>
  <si>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</si>
  <si>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</si>
  <si>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</si>
  <si>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</si>
  <si>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</si>
  <si>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</si>
  <si>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</si>
  <si>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</si>
  <si>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</si>
  <si>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</si>
  <si>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</si>
  <si>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</si>
  <si>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</si>
  <si>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</si>
  <si>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</si>
  <si>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</si>
  <si>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</si>
  <si>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</si>
  <si>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</si>
  <si>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</si>
  <si>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</si>
  <si>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</si>
  <si>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</si>
  <si>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</si>
  <si>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</si>
  <si>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</si>
  <si>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</si>
  <si>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</si>
  <si>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</si>
  <si>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</si>
  <si>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</si>
  <si>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</si>
  <si>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</si>
  <si>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</si>
  <si>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</si>
  <si>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</si>
  <si>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</si>
  <si>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</si>
  <si>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</si>
  <si>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</si>
  <si>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</si>
  <si>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</si>
  <si>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</si>
  <si>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</si>
  <si>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</si>
  <si>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</si>
  <si>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</si>
  <si>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</si>
  <si>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</si>
  <si>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</si>
  <si>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</si>
  <si>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</si>
  <si>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</si>
  <si>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</si>
  <si>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</si>
  <si>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</si>
  <si>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</si>
  <si>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</si>
  <si>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</si>
  <si>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</si>
  <si>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</si>
  <si>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</si>
  <si>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</si>
  <si>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</si>
  <si>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</si>
  <si>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</si>
  <si>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</si>
  <si>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</si>
  <si>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</si>
  <si>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</si>
  <si>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</si>
  <si>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</si>
  <si>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</si>
  <si>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</si>
  <si>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</si>
  <si>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</si>
  <si>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</si>
  <si>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</si>
  <si>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</si>
  <si>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</si>
  <si>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</si>
  <si>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</si>
  <si>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</si>
  <si>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</si>
  <si>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</si>
  <si>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</si>
  <si>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</si>
  <si>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</si>
  <si>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</si>
  <si>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</si>
  <si>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</si>
  <si>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</si>
  <si>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</si>
  <si>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</si>
  <si>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</si>
  <si>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</si>
  <si>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</si>
  <si>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</si>
  <si>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</si>
  <si>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</si>
  <si>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</si>
  <si>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</si>
  <si>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</si>
  <si>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</si>
  <si>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</si>
  <si>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</si>
  <si>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</si>
  <si>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</si>
  <si>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</si>
  <si>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</si>
  <si>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</si>
  <si>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</si>
  <si>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</si>
  <si>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</si>
  <si>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</si>
  <si>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</si>
  <si>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</si>
  <si>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</si>
  <si>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</si>
  <si>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</si>
  <si>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</si>
  <si>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</si>
  <si>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</si>
  <si>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</si>
  <si>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</si>
  <si>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</si>
  <si>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</si>
  <si>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</si>
  <si>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</si>
  <si>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</si>
  <si>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</si>
  <si>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</si>
  <si>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</si>
  <si>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</si>
  <si>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</si>
  <si>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</si>
  <si>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</si>
  <si>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</si>
  <si>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</si>
  <si>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</si>
  <si>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</si>
  <si>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</si>
  <si>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</si>
  <si>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</si>
  <si>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</si>
  <si>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</si>
  <si>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</si>
  <si>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</si>
  <si>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</si>
  <si>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</si>
  <si>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</si>
  <si>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</si>
  <si>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</si>
  <si>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</si>
  <si>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</si>
  <si>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</si>
  <si>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</si>
  <si>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</si>
  <si>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</si>
  <si>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</si>
  <si>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</si>
  <si>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</si>
  <si>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</si>
  <si>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</si>
  <si>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</si>
  <si>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</si>
  <si>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</si>
  <si>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</si>
  <si>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</si>
  <si>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</si>
  <si>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</si>
  <si>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</si>
  <si>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</si>
  <si>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</si>
  <si>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</si>
  <si>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</si>
  <si>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</si>
  <si>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</si>
  <si>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</si>
  <si>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</si>
  <si>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</si>
  <si>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</si>
  <si>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</si>
  <si>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</si>
  <si>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</si>
  <si>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</si>
  <si>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</si>
  <si>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</si>
  <si>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</si>
  <si>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</si>
  <si>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</si>
  <si>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</si>
  <si>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</si>
  <si>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</si>
  <si>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</si>
  <si>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</si>
  <si>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</si>
  <si>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</si>
  <si>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</si>
  <si>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</si>
  <si>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</si>
  <si>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</si>
  <si>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</si>
  <si>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</si>
  <si>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</si>
  <si>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</si>
  <si>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</si>
  <si>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</si>
  <si>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</si>
  <si>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</si>
  <si>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</si>
  <si>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</si>
  <si>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</si>
  <si>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</si>
  <si>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</si>
  <si>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</si>
  <si>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</si>
  <si>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</si>
  <si>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</si>
  <si>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</si>
  <si>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</si>
  <si>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</si>
  <si>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</si>
  <si>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</si>
  <si>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</si>
  <si>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</si>
  <si>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</si>
  <si>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</si>
  <si>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</si>
  <si>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</si>
  <si>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</si>
  <si>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</si>
  <si>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</si>
  <si>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</si>
  <si>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</si>
  <si>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</si>
  <si>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</si>
  <si>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</si>
  <si>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</si>
  <si>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</si>
  <si>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</si>
  <si>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</si>
  <si>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</si>
  <si>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</si>
  <si>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</si>
  <si>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</si>
  <si>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</si>
  <si>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</si>
  <si>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</si>
  <si>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</si>
  <si>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</si>
  <si>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</si>
  <si>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</si>
  <si>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</si>
  <si>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</si>
  <si>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</si>
  <si>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</si>
  <si>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</si>
  <si>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</si>
  <si>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</si>
  <si>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</si>
  <si>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</si>
  <si>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</si>
  <si>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</si>
  <si>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</si>
  <si>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</si>
  <si>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</si>
  <si>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</si>
  <si>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</si>
  <si>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</si>
  <si>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</si>
  <si>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</si>
  <si>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</si>
  <si>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</si>
  <si>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</si>
  <si>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</si>
  <si>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</si>
  <si>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</si>
  <si>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</si>
  <si>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</si>
  <si>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</si>
  <si>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</si>
  <si>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</si>
  <si>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</si>
  <si>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</si>
  <si>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</si>
  <si>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</si>
  <si>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</si>
  <si>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</si>
  <si>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</si>
  <si>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</si>
  <si>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</si>
  <si>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</si>
  <si>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</si>
  <si>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</si>
  <si>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</si>
  <si>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</si>
  <si>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</si>
  <si>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</si>
  <si>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</si>
  <si>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</si>
  <si>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</si>
  <si>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</si>
  <si>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</si>
  <si>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</si>
  <si>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</si>
  <si>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</si>
  <si>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</si>
  <si>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</si>
  <si>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</si>
  <si>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</si>
  <si>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</si>
  <si>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</si>
  <si>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</si>
  <si>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</si>
  <si>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</si>
  <si>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</si>
  <si>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</si>
  <si>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</si>
  <si>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</si>
  <si>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</si>
  <si>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</si>
  <si>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</si>
  <si>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</si>
  <si>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</si>
  <si>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</si>
  <si>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</si>
  <si>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</si>
  <si>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</si>
  <si>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</si>
  <si>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</si>
  <si>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</si>
  <si>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</si>
  <si>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</si>
  <si>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</si>
  <si>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</si>
  <si>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</si>
  <si>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</si>
  <si>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</si>
  <si>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</si>
  <si>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</si>
  <si>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</si>
  <si>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</si>
  <si>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</si>
  <si>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</si>
  <si>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</si>
  <si>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</si>
  <si>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</si>
  <si>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</si>
  <si>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</si>
  <si>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</si>
  <si>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</si>
  <si>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</si>
  <si>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</si>
  <si>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</si>
  <si>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</si>
  <si>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</si>
  <si>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</si>
  <si>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</si>
  <si>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</si>
  <si>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</si>
  <si>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</si>
  <si>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</si>
  <si>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</si>
  <si>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</si>
  <si>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</si>
  <si>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</si>
  <si>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</si>
  <si>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</si>
  <si>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</si>
  <si>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</si>
  <si>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</si>
  <si>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</si>
  <si>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</si>
  <si>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</si>
  <si>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</si>
  <si>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</si>
  <si>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</si>
  <si>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</si>
  <si>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</si>
  <si>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</si>
  <si>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</si>
  <si>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</si>
  <si>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</si>
  <si>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</si>
  <si>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</si>
  <si>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</si>
  <si>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</si>
  <si>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</si>
  <si>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</si>
  <si>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</si>
  <si>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</si>
  <si>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</si>
  <si>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</si>
  <si>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</si>
  <si>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</si>
  <si>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</si>
  <si>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</si>
  <si>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</si>
  <si>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</si>
  <si>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</si>
  <si>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</si>
  <si>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</si>
  <si>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</si>
  <si>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</si>
  <si>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</si>
  <si>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</si>
  <si>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</si>
  <si>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</si>
  <si>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</si>
  <si>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</si>
  <si>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</si>
  <si>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</si>
  <si>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</si>
  <si>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</si>
  <si>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</si>
  <si>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</si>
  <si>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</si>
  <si>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</si>
  <si>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</si>
  <si>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</si>
  <si>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</si>
  <si>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</si>
  <si>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</si>
  <si>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</si>
  <si>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</si>
  <si>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</si>
  <si>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</si>
  <si>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</si>
  <si>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</si>
  <si>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</si>
  <si>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</si>
  <si>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</si>
  <si>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</si>
  <si>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</si>
  <si>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</si>
  <si>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</si>
  <si>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</si>
  <si>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</si>
  <si>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</si>
  <si>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</si>
  <si>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</si>
  <si>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</si>
  <si>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</si>
  <si>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</si>
  <si>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</si>
  <si>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</si>
  <si>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</si>
  <si>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</si>
  <si>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</si>
  <si>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</si>
  <si>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</si>
  <si>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</si>
  <si>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</si>
  <si>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</si>
  <si>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</si>
  <si>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</si>
  <si>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</si>
  <si>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</si>
  <si>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</si>
  <si>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</si>
  <si>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</si>
  <si>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</si>
  <si>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</si>
  <si>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</si>
  <si>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</si>
  <si>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</si>
  <si>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</si>
  <si>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</si>
  <si>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</si>
  <si>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</si>
  <si>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</si>
  <si>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</si>
  <si>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</si>
  <si>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</si>
  <si>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</si>
  <si>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</si>
  <si>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</si>
  <si>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</si>
  <si>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</si>
  <si>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</si>
  <si>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</si>
  <si>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</si>
  <si>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</si>
  <si>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</si>
  <si>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</si>
  <si>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</si>
  <si>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</si>
  <si>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</si>
  <si>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</si>
  <si>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</si>
  <si>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</si>
  <si>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</si>
  <si>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</si>
  <si>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</si>
  <si>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</si>
  <si>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</si>
  <si>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</si>
  <si>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</si>
  <si>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</si>
  <si>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</si>
  <si>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</si>
  <si>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</si>
  <si>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</si>
  <si>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</si>
  <si>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</si>
  <si>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</si>
  <si>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</si>
  <si>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</si>
  <si>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</si>
  <si>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</si>
  <si>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</si>
  <si>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</si>
  <si>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</si>
  <si>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</si>
  <si>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</si>
  <si>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</si>
  <si>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</si>
  <si>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</si>
  <si>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</si>
  <si>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</si>
  <si>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</si>
  <si>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</si>
  <si>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</si>
  <si>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</si>
  <si>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</si>
  <si>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</si>
  <si>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</si>
  <si>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</si>
  <si>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</si>
  <si>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</si>
  <si>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</si>
  <si>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</si>
  <si>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</si>
  <si>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</si>
  <si>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</si>
  <si>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</si>
  <si>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</si>
  <si>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</si>
  <si>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</si>
  <si>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</si>
  <si>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</si>
  <si>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</si>
  <si>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</si>
  <si>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</si>
  <si>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</si>
  <si>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</si>
  <si>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</si>
  <si>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</si>
  <si>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</si>
  <si>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</si>
  <si>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</si>
  <si>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</si>
  <si>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</si>
  <si>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</si>
  <si>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</si>
  <si>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</si>
  <si>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</si>
  <si>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</si>
  <si>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</si>
  <si>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</si>
  <si>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</si>
  <si>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</si>
  <si>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</si>
  <si>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</si>
  <si>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</si>
  <si>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</si>
  <si>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</si>
  <si>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</si>
  <si>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</si>
  <si>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</si>
  <si>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</si>
  <si>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</si>
  <si>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</si>
  <si>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</si>
  <si>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</si>
  <si>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</si>
  <si>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</si>
  <si>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</si>
  <si>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</si>
  <si>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</si>
  <si>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</si>
  <si>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</si>
  <si>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</si>
  <si>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</si>
  <si>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</si>
  <si>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</si>
  <si>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</si>
  <si>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</si>
  <si>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</si>
  <si>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</si>
  <si>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</si>
  <si>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</si>
  <si>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</si>
  <si>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</si>
  <si>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</si>
  <si>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</si>
  <si>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</si>
  <si>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</si>
  <si>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</si>
  <si>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</si>
  <si>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</si>
  <si>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</si>
  <si>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</si>
  <si>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</si>
  <si>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</si>
  <si>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</si>
  <si>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</si>
  <si>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</si>
  <si>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</si>
  <si>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</si>
  <si>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</si>
  <si>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</si>
  <si>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</si>
  <si>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</si>
  <si>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</si>
  <si>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</si>
  <si>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</si>
  <si>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</si>
  <si>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</si>
  <si>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</si>
  <si>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</si>
  <si>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</si>
  <si>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</si>
  <si>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</si>
  <si>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</si>
  <si>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</si>
  <si>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</si>
  <si>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</si>
  <si>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</si>
  <si>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</si>
  <si>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</si>
  <si>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</si>
  <si>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</si>
  <si>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</si>
  <si>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</si>
  <si>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</si>
  <si>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</si>
  <si>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</si>
  <si>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</si>
  <si>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</si>
  <si>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</si>
  <si>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</si>
  <si>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</si>
  <si>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</si>
  <si>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</si>
  <si>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</si>
  <si>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</si>
  <si>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</si>
  <si>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</si>
  <si>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</si>
  <si>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</si>
  <si>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</si>
  <si>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</si>
  <si>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</si>
  <si>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</si>
  <si>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</si>
  <si>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</si>
  <si>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</si>
  <si>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</si>
  <si>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</si>
  <si>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</si>
  <si>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</si>
  <si>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</si>
  <si>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</si>
  <si>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</si>
  <si>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</si>
  <si>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</si>
  <si>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</si>
  <si>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</si>
  <si>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</si>
  <si>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</si>
  <si>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</si>
  <si>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</si>
  <si>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</si>
  <si>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</si>
  <si>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</si>
  <si>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</si>
  <si>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</si>
  <si>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</si>
  <si>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</si>
  <si>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</si>
  <si>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</si>
  <si>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</si>
  <si>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</si>
  <si>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</si>
  <si>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</si>
  <si>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</si>
  <si>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</si>
  <si>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</si>
  <si>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</si>
  <si>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</si>
  <si>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</si>
  <si>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</si>
  <si>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</si>
  <si>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</si>
  <si>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</si>
  <si>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</si>
  <si>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</si>
  <si>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</si>
  <si>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</si>
  <si>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</si>
  <si>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</si>
  <si>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</si>
  <si>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</si>
  <si>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</si>
  <si>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</si>
  <si>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</si>
  <si>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</si>
  <si>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</si>
  <si>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</si>
  <si>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</si>
  <si>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</si>
  <si>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</si>
  <si>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</si>
  <si>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</si>
  <si>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</si>
  <si>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</si>
  <si>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</si>
  <si>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</si>
  <si>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</si>
  <si>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</si>
  <si>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</si>
  <si>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</si>
  <si>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</si>
  <si>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</si>
  <si>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</si>
  <si>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</si>
  <si>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</si>
  <si>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</si>
  <si>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</si>
  <si>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</si>
  <si>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</si>
  <si>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</si>
  <si>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</si>
  <si>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</si>
  <si>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</si>
  <si>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</si>
  <si>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</si>
  <si>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</si>
  <si>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</si>
  <si>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</si>
  <si>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</si>
  <si>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</si>
  <si>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</si>
  <si>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</si>
  <si>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</si>
  <si>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</si>
  <si>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</si>
  <si>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</si>
  <si>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</si>
  <si>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</si>
  <si>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</si>
  <si>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</si>
  <si>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</si>
  <si>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</si>
  <si>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</si>
  <si>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</si>
  <si>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</si>
  <si>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</si>
  <si>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</si>
  <si>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</si>
  <si>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</si>
  <si>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</si>
  <si>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</si>
  <si>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</si>
  <si>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</si>
  <si>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</si>
  <si>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</si>
  <si>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</si>
  <si>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</si>
  <si>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</si>
  <si>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</si>
  <si>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</si>
  <si>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</si>
  <si>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</si>
  <si>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</si>
  <si>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</si>
  <si>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</si>
  <si>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</si>
  <si>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</si>
  <si>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</si>
  <si>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</si>
  <si>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</si>
  <si>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</si>
  <si>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</si>
  <si>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</si>
  <si>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</si>
  <si>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</si>
  <si>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</si>
  <si>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</si>
  <si>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</si>
  <si>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</si>
  <si>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</si>
  <si>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</si>
  <si>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</si>
  <si>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</si>
  <si>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</si>
  <si>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</si>
  <si>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</si>
  <si>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</si>
  <si>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</si>
  <si>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</si>
  <si>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</si>
  <si>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</si>
  <si>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</si>
  <si>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</si>
  <si>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</si>
  <si>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</si>
  <si>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</si>
  <si>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</si>
  <si>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</si>
  <si>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</si>
  <si>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</si>
  <si>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</si>
  <si>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</si>
  <si>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</si>
  <si>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</si>
  <si>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</si>
  <si>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</si>
  <si>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</si>
  <si>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</si>
  <si>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</si>
  <si>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</si>
  <si>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</si>
  <si>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</si>
  <si>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</si>
  <si>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</si>
  <si>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</si>
  <si>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</si>
  <si>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</si>
  <si>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</si>
  <si>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</si>
  <si>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</si>
  <si>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</si>
  <si>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</si>
  <si>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</si>
  <si>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</si>
  <si>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</si>
  <si>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</si>
  <si>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</si>
  <si>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</si>
  <si>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</si>
  <si>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</si>
  <si>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</si>
  <si>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</si>
  <si>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</si>
  <si>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</si>
  <si>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</si>
  <si>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</si>
  <si>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</si>
  <si>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</si>
  <si>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</si>
  <si>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</si>
  <si>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</si>
  <si>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</si>
  <si>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</si>
  <si>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</si>
  <si>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</si>
  <si>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</si>
  <si>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</si>
  <si>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</si>
  <si>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</si>
  <si>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</si>
  <si>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</si>
  <si>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</si>
  <si>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</si>
  <si>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</si>
  <si>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</si>
  <si>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</si>
  <si>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</si>
  <si>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</si>
  <si>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</si>
  <si>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</si>
  <si>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</si>
  <si>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</si>
  <si>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</si>
  <si>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</si>
  <si>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</si>
  <si>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</si>
  <si>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</si>
  <si>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</si>
  <si>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</si>
  <si>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</si>
  <si>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</si>
  <si>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</si>
  <si>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</si>
  <si>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</si>
  <si>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</si>
  <si>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</si>
  <si>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</si>
  <si>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</si>
  <si>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</si>
  <si>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</si>
  <si>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</si>
  <si>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</si>
  <si>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</si>
  <si>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</si>
  <si>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</si>
  <si>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</si>
  <si>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</si>
  <si>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</si>
  <si>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</si>
  <si>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</si>
  <si>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</si>
  <si>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</si>
  <si>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</si>
  <si>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</si>
  <si>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</si>
  <si>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</si>
  <si>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</si>
  <si>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</si>
  <si>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</si>
  <si>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</si>
  <si>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</si>
  <si>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</si>
  <si>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</si>
  <si>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</si>
  <si>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</si>
  <si>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</si>
  <si>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</si>
  <si>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</si>
  <si>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</si>
  <si>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</si>
  <si>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</si>
  <si>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</si>
  <si>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</si>
  <si>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</si>
  <si>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</si>
  <si>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</si>
  <si>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</si>
  <si>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</si>
  <si>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</si>
  <si>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</si>
  <si>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</si>
  <si>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</si>
  <si>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</si>
  <si>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</si>
  <si>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</si>
  <si>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</si>
  <si>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</si>
  <si>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</si>
  <si>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</si>
  <si>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</si>
  <si>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</si>
  <si>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</si>
  <si>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</si>
  <si>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</si>
  <si>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</si>
  <si>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</si>
  <si>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</si>
  <si>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</si>
  <si>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</si>
  <si>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</si>
  <si>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</si>
  <si>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</si>
  <si>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</si>
  <si>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</si>
  <si>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</si>
  <si>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</si>
  <si>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</si>
  <si>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</si>
  <si>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</si>
  <si>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</si>
  <si>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</si>
  <si>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</si>
  <si>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</si>
  <si>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</si>
  <si>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</si>
  <si>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</si>
  <si>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</si>
  <si>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</si>
  <si>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</si>
  <si>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</si>
  <si>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</si>
  <si>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</si>
  <si>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</si>
  <si>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</si>
  <si>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</si>
  <si>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</si>
  <si>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</si>
  <si>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</si>
  <si>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</si>
  <si>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</si>
  <si>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</si>
  <si>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</si>
  <si>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</si>
  <si>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</si>
  <si>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</si>
  <si>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</si>
  <si>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</si>
  <si>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</si>
  <si>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</si>
  <si>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</si>
  <si>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</si>
  <si>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</si>
  <si>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</si>
  <si>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</si>
  <si>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</si>
  <si>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</si>
  <si>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</si>
  <si>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</si>
  <si>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</si>
  <si>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</si>
  <si>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</si>
  <si>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</si>
  <si>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</si>
  <si>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</si>
  <si>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</si>
  <si>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</si>
  <si>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</si>
  <si>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</si>
  <si>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</si>
  <si>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</si>
  <si>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</si>
  <si>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</si>
  <si>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</si>
  <si>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</si>
  <si>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</si>
  <si>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</si>
  <si>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</si>
  <si>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</si>
  <si>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</si>
  <si>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</si>
  <si>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</si>
  <si>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</si>
  <si>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</si>
  <si>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</si>
  <si>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</si>
  <si>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</si>
  <si>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</si>
  <si>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</si>
  <si>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</si>
  <si>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</si>
  <si>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</si>
  <si>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</si>
  <si>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</si>
  <si>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</si>
  <si>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</si>
  <si>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</si>
  <si>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</si>
  <si>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</si>
  <si>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</si>
  <si>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</si>
  <si>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</si>
  <si>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</si>
  <si>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</si>
  <si>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</si>
  <si>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</si>
  <si>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</si>
  <si>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</si>
  <si>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</si>
  <si>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</si>
  <si>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</si>
  <si>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</si>
  <si>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</si>
  <si>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</si>
  <si>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</si>
  <si>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</si>
  <si>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</si>
  <si>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</si>
  <si>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</si>
  <si>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</si>
  <si>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</si>
  <si>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</si>
  <si>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</si>
  <si>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</si>
  <si>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</si>
  <si>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</si>
  <si>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</si>
  <si>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</si>
  <si>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</si>
  <si>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</si>
  <si>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</si>
  <si>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</si>
  <si>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</si>
  <si>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</si>
  <si>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</si>
  <si>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</si>
  <si>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</si>
  <si>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</si>
  <si>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</si>
  <si>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</si>
  <si>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</si>
  <si>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</si>
  <si>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</si>
  <si>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</si>
  <si>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</si>
  <si>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</si>
  <si>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</si>
  <si>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</si>
  <si>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</si>
  <si>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</si>
  <si>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</si>
  <si>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</si>
  <si>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</si>
  <si>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</si>
  <si>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</si>
  <si>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</si>
  <si>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</si>
  <si>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</si>
  <si>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</si>
  <si>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</si>
  <si>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</si>
  <si>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</si>
  <si>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</si>
  <si>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</si>
  <si>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</si>
  <si>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</si>
  <si>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</si>
  <si>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</si>
  <si>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</si>
  <si>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</si>
  <si>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</si>
  <si>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</si>
  <si>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</si>
  <si>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</si>
  <si>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</si>
  <si>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</si>
  <si>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</si>
  <si>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</si>
  <si>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</si>
  <si>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</si>
  <si>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</si>
  <si>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</si>
  <si>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</si>
  <si>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</si>
  <si>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</si>
  <si>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</si>
  <si>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</si>
  <si>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</si>
  <si>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</si>
  <si>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</si>
  <si>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</si>
  <si>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</si>
  <si>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</si>
  <si>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</si>
  <si>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</si>
  <si>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</si>
  <si>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</si>
  <si>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</si>
  <si>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</si>
  <si>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</si>
  <si>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</si>
  <si>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</si>
  <si>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</si>
  <si>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</si>
  <si>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</si>
  <si>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</si>
  <si>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</si>
  <si>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</si>
  <si>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</si>
  <si>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</si>
  <si>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</si>
  <si>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</si>
  <si>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</si>
  <si>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</si>
  <si>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</si>
  <si>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</si>
  <si>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</si>
  <si>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</si>
  <si>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</si>
  <si>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</si>
  <si>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</si>
  <si>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</si>
  <si>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</si>
  <si>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</si>
  <si>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</si>
  <si>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</si>
  <si>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</si>
  <si>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</si>
  <si>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</si>
  <si>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</si>
  <si>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</si>
  <si>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</si>
  <si>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</si>
  <si>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</si>
  <si>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</si>
  <si>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</si>
  <si>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</si>
  <si>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</si>
  <si>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</si>
  <si>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</si>
  <si>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</si>
  <si>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</si>
  <si>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</si>
  <si>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</si>
  <si>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</si>
  <si>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</si>
  <si>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</si>
  <si>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</si>
  <si>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</si>
  <si>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</si>
  <si>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</si>
  <si>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</si>
  <si>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</si>
  <si>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</si>
  <si>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</si>
  <si>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</si>
  <si>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</si>
  <si>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</si>
  <si>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</si>
  <si>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</si>
  <si>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</si>
  <si>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</si>
  <si>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</si>
  <si>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</si>
  <si>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</si>
  <si>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</si>
  <si>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</si>
  <si>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</si>
  <si>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</si>
  <si>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</si>
  <si>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</si>
  <si>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</si>
  <si>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</si>
  <si>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</si>
  <si>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</si>
  <si>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</si>
  <si>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</si>
  <si>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</si>
  <si>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</si>
  <si>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</si>
  <si>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</si>
  <si>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</si>
  <si>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</si>
  <si>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</si>
  <si>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</si>
  <si>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</si>
  <si>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</si>
  <si>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</si>
  <si>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</si>
  <si>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</si>
  <si>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</si>
  <si>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</si>
  <si>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</si>
  <si>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</si>
  <si>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</si>
  <si>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</si>
  <si>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</si>
  <si>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</si>
  <si>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</si>
  <si>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</si>
  <si>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</si>
  <si>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</si>
  <si>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</si>
  <si>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</si>
  <si>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</si>
  <si>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</si>
  <si>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</si>
  <si>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</si>
  <si>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</si>
  <si>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</si>
  <si>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</si>
  <si>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</si>
  <si>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</si>
  <si>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</si>
  <si>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</si>
  <si>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</si>
  <si>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</si>
  <si>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</si>
  <si>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</si>
  <si>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</si>
  <si>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</si>
  <si>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</si>
  <si>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</si>
  <si>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</si>
  <si>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</si>
  <si>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</si>
  <si>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</si>
  <si>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</si>
  <si>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</si>
  <si>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</si>
  <si>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</si>
  <si>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</si>
  <si>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</si>
  <si>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</si>
  <si>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</si>
  <si>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</si>
  <si>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</si>
  <si>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</si>
  <si>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</si>
  <si>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</si>
  <si>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</si>
  <si>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</si>
  <si>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</si>
  <si>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</si>
  <si>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</si>
  <si>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</si>
  <si>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</si>
  <si>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</si>
  <si>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</si>
  <si>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</si>
  <si>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</si>
  <si>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</si>
  <si>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</si>
  <si>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</si>
  <si>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</si>
  <si>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</si>
  <si>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</si>
  <si>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</si>
  <si>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</si>
  <si>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</si>
  <si>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</si>
  <si>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</si>
  <si>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</si>
  <si>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</si>
  <si>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</si>
  <si>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</si>
  <si>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</si>
  <si>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</si>
  <si>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</si>
  <si>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</si>
  <si>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</si>
  <si>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</si>
  <si>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</si>
  <si>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</si>
  <si>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</si>
  <si>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</si>
  <si>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</si>
  <si>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</si>
  <si>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</si>
  <si>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</si>
  <si>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</si>
  <si>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</si>
  <si>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</si>
  <si>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</si>
  <si>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</si>
  <si>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</si>
  <si>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</si>
  <si>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</si>
  <si>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</si>
  <si>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</si>
  <si>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</si>
  <si>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</si>
  <si>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</si>
  <si>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</si>
  <si>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</si>
  <si>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</si>
  <si>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</si>
  <si>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</si>
  <si>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</si>
  <si>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</si>
  <si>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</si>
  <si>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</si>
  <si>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</si>
  <si>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</si>
  <si>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</si>
  <si>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</si>
  <si>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</si>
  <si>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</si>
  <si>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</si>
  <si>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</si>
  <si>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</si>
  <si>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</si>
  <si>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</si>
  <si>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</si>
  <si>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</si>
  <si>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</si>
  <si>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</si>
  <si>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</si>
  <si>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</si>
  <si>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</si>
  <si>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</si>
  <si>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</si>
  <si>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</si>
  <si>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</si>
  <si>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</si>
  <si>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</si>
  <si>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</si>
  <si>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</si>
  <si>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</si>
  <si>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</si>
  <si>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</si>
  <si>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</si>
  <si>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</si>
  <si>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</si>
  <si>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</si>
  <si>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</si>
  <si>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</si>
  <si>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</si>
  <si>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</si>
  <si>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</si>
  <si>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</si>
  <si>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</si>
  <si>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</si>
  <si>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</si>
  <si>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</si>
  <si>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</si>
  <si>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</si>
  <si>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</si>
  <si>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</si>
  <si>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</si>
  <si>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</si>
  <si>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</si>
  <si>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</si>
  <si>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</si>
  <si>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</si>
  <si>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</si>
  <si>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</si>
  <si>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</si>
  <si>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</si>
  <si>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</si>
  <si>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</si>
  <si>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</si>
  <si>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</si>
  <si>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</si>
  <si>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</si>
  <si>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</si>
  <si>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</si>
  <si>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</si>
  <si>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</si>
  <si>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</si>
  <si>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</si>
  <si>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</si>
  <si>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</si>
  <si>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</si>
  <si>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</si>
  <si>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</si>
  <si>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</si>
  <si>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</si>
  <si>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</si>
  <si>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</si>
  <si>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</si>
  <si>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</si>
  <si>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</si>
  <si>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</si>
  <si>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</si>
  <si>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</si>
  <si>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</si>
  <si>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</si>
  <si>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</si>
  <si>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</si>
  <si>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</si>
  <si>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</si>
  <si>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</si>
  <si>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</si>
  <si>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</si>
  <si>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</si>
  <si>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</si>
  <si>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</si>
  <si>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</si>
  <si>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</si>
  <si>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</si>
  <si>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</si>
  <si>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</si>
  <si>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</si>
  <si>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</si>
  <si>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</si>
  <si>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</si>
  <si>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</si>
  <si>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</si>
  <si>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</si>
  <si>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</si>
  <si>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</si>
  <si>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</si>
  <si>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</si>
  <si>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</si>
  <si>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</si>
  <si>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</si>
  <si>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</si>
  <si>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</si>
  <si>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</si>
  <si>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</si>
  <si>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</si>
  <si>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</si>
  <si>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</si>
  <si>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</si>
  <si>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</si>
  <si>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</si>
  <si>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</si>
  <si>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</si>
  <si>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</si>
  <si>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</si>
  <si>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</si>
  <si>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</si>
  <si>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</si>
  <si>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</si>
  <si>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</si>
  <si>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</si>
  <si>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</si>
  <si>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</si>
  <si>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</si>
  <si>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</si>
  <si>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</si>
  <si>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</si>
  <si>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</si>
  <si>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</si>
  <si>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</si>
  <si>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</si>
  <si>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</si>
  <si>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</si>
  <si>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</si>
  <si>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</si>
  <si>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</si>
  <si>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</si>
  <si>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</si>
  <si>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</si>
  <si>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</si>
  <si>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</si>
  <si>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</si>
  <si>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</si>
  <si>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</si>
  <si>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</si>
  <si>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</si>
  <si>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</si>
  <si>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</si>
  <si>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</si>
  <si>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</si>
  <si>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</si>
  <si>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</si>
  <si>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</si>
  <si>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</si>
  <si>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</si>
  <si>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</si>
  <si>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</si>
  <si>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</si>
  <si>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</si>
  <si>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</si>
  <si>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</si>
  <si>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</si>
  <si>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</si>
  <si>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</si>
  <si>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</si>
  <si>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</si>
  <si>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</si>
  <si>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</si>
  <si>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</si>
  <si>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</si>
  <si>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</si>
  <si>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</si>
  <si>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</si>
  <si>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</si>
  <si>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</si>
  <si>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</si>
  <si>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</si>
  <si>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</si>
  <si>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</si>
  <si>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</si>
  <si>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</si>
  <si>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</si>
  <si>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</si>
  <si>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</si>
  <si>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</si>
  <si>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</si>
  <si>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</si>
  <si>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</si>
  <si>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</si>
  <si>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</si>
  <si>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</si>
  <si>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</si>
  <si>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</si>
  <si>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</si>
  <si>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</si>
  <si>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</si>
  <si>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</si>
  <si>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</si>
  <si>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</si>
  <si>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</si>
  <si>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</si>
  <si>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</si>
  <si>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</si>
  <si>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</si>
  <si>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</si>
  <si>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</si>
  <si>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</si>
  <si>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</si>
  <si>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</si>
  <si>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</si>
  <si>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</si>
  <si>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</si>
  <si>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</si>
  <si>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</si>
  <si>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</si>
  <si>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</si>
  <si>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</si>
  <si>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</si>
  <si>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</si>
  <si>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</si>
  <si>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</si>
  <si>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</si>
  <si>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</si>
  <si>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</si>
  <si>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</si>
  <si>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</si>
  <si>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</si>
  <si>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</si>
  <si>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</si>
  <si>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</si>
  <si>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</si>
  <si>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</si>
  <si>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</si>
  <si>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</si>
  <si>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</si>
  <si>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</si>
  <si>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</si>
  <si>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</si>
  <si>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</si>
  <si>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</si>
  <si>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</si>
  <si>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</si>
  <si>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</si>
  <si>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</si>
  <si>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</si>
  <si>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</si>
  <si>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</si>
  <si>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</si>
  <si>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</si>
  <si>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</si>
  <si>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</si>
  <si>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</si>
  <si>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</si>
  <si>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</si>
  <si>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</si>
  <si>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</si>
  <si>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</si>
  <si>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</si>
  <si>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</si>
  <si>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</si>
  <si>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</si>
  <si>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</si>
  <si>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</si>
  <si>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</si>
  <si>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</si>
  <si>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</si>
  <si>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</si>
  <si>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</si>
  <si>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</si>
  <si>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</si>
  <si>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</si>
  <si>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</si>
  <si>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</si>
  <si>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</si>
  <si>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</si>
  <si>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</si>
  <si>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</si>
  <si>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</si>
  <si>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</si>
  <si>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</si>
  <si>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</si>
  <si>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</si>
  <si>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</si>
  <si>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</si>
  <si>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</si>
  <si>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</si>
  <si>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</si>
  <si>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</si>
  <si>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</si>
  <si>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</si>
  <si>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</si>
  <si>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</si>
  <si>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</si>
  <si>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</si>
  <si>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</si>
  <si>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</si>
  <si>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</si>
  <si>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</si>
  <si>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</si>
  <si>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</si>
  <si>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</si>
  <si>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</si>
  <si>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</si>
  <si>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</si>
  <si>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</si>
  <si>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</si>
  <si>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</si>
  <si>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</si>
  <si>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</si>
  <si>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</si>
  <si>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</si>
  <si>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</si>
  <si>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</si>
  <si>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</si>
  <si>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</si>
  <si>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</si>
  <si>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</si>
  <si>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</si>
  <si>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</si>
  <si>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</si>
  <si>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</si>
  <si>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</si>
  <si>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</si>
  <si>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</si>
  <si>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</si>
  <si>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</si>
  <si>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</si>
  <si>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</si>
  <si>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</si>
  <si>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</si>
  <si>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</si>
  <si>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</si>
  <si>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</si>
  <si>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</si>
  <si>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</si>
  <si>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</si>
  <si>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</si>
  <si>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</si>
  <si>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</si>
  <si>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</si>
  <si>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</si>
  <si>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</si>
  <si>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</si>
  <si>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</si>
  <si>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</si>
  <si>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</si>
  <si>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</si>
  <si>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</si>
  <si>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</si>
  <si>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</si>
  <si>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</si>
  <si>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</si>
  <si>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</si>
  <si>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</si>
  <si>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</si>
  <si>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</si>
  <si>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</si>
  <si>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</si>
  <si>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</si>
  <si>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</si>
  <si>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</si>
  <si>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</si>
  <si>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</si>
  <si>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</si>
  <si>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</si>
  <si>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</si>
  <si>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</si>
  <si>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</si>
  <si>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</si>
  <si>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</si>
  <si>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</si>
  <si>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</si>
  <si>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</si>
  <si>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</si>
  <si>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</si>
  <si>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</si>
  <si>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</si>
  <si>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</si>
  <si>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</si>
  <si>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</si>
  <si>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</si>
  <si>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</si>
  <si>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</si>
  <si>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</si>
  <si>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</si>
  <si>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</si>
  <si>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</si>
  <si>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</si>
  <si>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</si>
  <si>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</si>
  <si>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</si>
  <si>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</si>
  <si>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</si>
  <si>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</si>
  <si>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</si>
  <si>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</si>
  <si>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</si>
  <si>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</si>
  <si>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</si>
  <si>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</si>
  <si>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</si>
  <si>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</si>
  <si>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</si>
  <si>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</si>
  <si>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</si>
  <si>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</si>
  <si>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</si>
  <si>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</si>
  <si>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</si>
  <si>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</si>
  <si>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</si>
  <si>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</si>
  <si>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</si>
  <si>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</si>
  <si>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</si>
  <si>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</si>
  <si>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</si>
  <si>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</si>
  <si>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</si>
  <si>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</si>
  <si>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</si>
  <si>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</si>
  <si>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</si>
  <si>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</si>
  <si>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</si>
  <si>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</si>
  <si>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</si>
  <si>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</si>
  <si>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</si>
  <si>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</si>
  <si>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</si>
  <si>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</si>
  <si>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</si>
  <si>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</si>
  <si>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</si>
  <si>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</si>
  <si>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</si>
  <si>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</si>
  <si>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</si>
  <si>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</si>
  <si>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</si>
  <si>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</si>
  <si>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</si>
  <si>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</si>
  <si>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</si>
  <si>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</si>
  <si>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</si>
  <si>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</si>
  <si>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</si>
  <si>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</si>
  <si>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</si>
  <si>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</si>
  <si>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</si>
  <si>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</si>
  <si>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</si>
  <si>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</si>
  <si>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</si>
  <si>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</si>
  <si>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</si>
  <si>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</si>
  <si>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</si>
  <si>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</si>
  <si>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</si>
  <si>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</si>
  <si>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</si>
  <si>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</si>
  <si>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</si>
  <si>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</si>
  <si>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</si>
  <si>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</si>
  <si>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</si>
  <si>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</si>
  <si>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</si>
  <si>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</si>
  <si>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</si>
  <si>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</si>
  <si>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</si>
  <si>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</si>
  <si>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</si>
  <si>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</si>
  <si>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</si>
  <si>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</si>
  <si>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</si>
  <si>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</si>
  <si>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</si>
  <si>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</si>
  <si>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</si>
  <si>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</si>
  <si>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</si>
  <si>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</si>
  <si>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</si>
  <si>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</si>
  <si>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</si>
  <si>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</si>
  <si>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</si>
  <si>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</si>
  <si>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</si>
  <si>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</si>
  <si>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</si>
  <si>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</si>
  <si>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</si>
  <si>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</si>
  <si>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</si>
  <si>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</si>
  <si>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</si>
  <si>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</si>
  <si>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</si>
  <si>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</si>
  <si>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</si>
  <si>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</si>
  <si>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</si>
  <si>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</si>
  <si>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</si>
  <si>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</si>
  <si>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</si>
  <si>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</si>
  <si>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</si>
  <si>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</si>
  <si>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</si>
  <si>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</si>
  <si>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</si>
  <si>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</si>
  <si>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</si>
  <si>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</si>
  <si>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</si>
  <si>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</si>
  <si>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</si>
  <si>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</si>
  <si>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</si>
  <si>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</si>
  <si>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</si>
  <si>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</si>
  <si>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</si>
  <si>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</si>
  <si>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</si>
  <si>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</si>
  <si>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</si>
  <si>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</si>
  <si>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</si>
  <si>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</si>
  <si>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</si>
  <si>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</si>
  <si>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</si>
  <si>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</si>
  <si>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</si>
  <si>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</si>
  <si>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</si>
  <si>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</si>
  <si>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</si>
  <si>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</si>
  <si>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</si>
  <si>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</si>
  <si>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</si>
  <si>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</si>
  <si>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</si>
  <si>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</si>
  <si>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</si>
  <si>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</si>
  <si>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</si>
  <si>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</si>
  <si>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</si>
  <si>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</si>
  <si>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</si>
  <si>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</si>
  <si>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</si>
  <si>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</si>
  <si>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</si>
  <si>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</si>
  <si>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</si>
  <si>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</si>
  <si>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</si>
  <si>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</si>
  <si>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</si>
  <si>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</si>
  <si>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</si>
  <si>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</si>
  <si>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</si>
  <si>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</si>
  <si>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</si>
  <si>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</si>
  <si>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</si>
  <si>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</si>
  <si>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</si>
  <si>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</si>
  <si>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</si>
  <si>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</si>
  <si>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</si>
  <si>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</si>
  <si>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</si>
  <si>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</si>
  <si>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</si>
  <si>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</si>
  <si>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</si>
  <si>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</si>
  <si>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</si>
  <si>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</si>
  <si>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</si>
  <si>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</si>
  <si>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</si>
  <si>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</si>
  <si>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</si>
  <si>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</si>
  <si>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</si>
  <si>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</si>
  <si>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</si>
  <si>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</si>
  <si>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</si>
  <si>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</si>
  <si>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</si>
  <si>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</si>
  <si>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</si>
  <si>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</si>
  <si>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</si>
  <si>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</si>
  <si>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</si>
  <si>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</si>
  <si>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</si>
  <si>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</si>
  <si>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</si>
  <si>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</si>
  <si>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</si>
  <si>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</si>
  <si>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</si>
  <si>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</si>
  <si>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</si>
  <si>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</si>
  <si>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</si>
  <si>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</si>
  <si>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</si>
  <si>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</si>
  <si>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</si>
  <si>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</si>
  <si>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</si>
  <si>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</si>
  <si>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</si>
  <si>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</si>
  <si>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</si>
  <si>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</si>
  <si>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</si>
  <si>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</si>
  <si>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</si>
  <si>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</si>
  <si>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</si>
  <si>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</si>
  <si>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</si>
  <si>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</si>
  <si>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</si>
  <si>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</si>
  <si>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</si>
  <si>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</si>
  <si>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</si>
  <si>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</si>
  <si>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</si>
  <si>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</si>
  <si>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</si>
  <si>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</si>
  <si>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</si>
  <si>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</si>
  <si>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</si>
  <si>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</si>
  <si>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</si>
  <si>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</si>
  <si>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</si>
  <si>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</si>
  <si>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</si>
  <si>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</si>
  <si>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</si>
  <si>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</si>
  <si>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</si>
  <si>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</si>
  <si>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</si>
  <si>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</si>
  <si>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</si>
  <si>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</si>
  <si>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</si>
  <si>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</si>
  <si>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</si>
  <si>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</si>
  <si>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</si>
  <si>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</si>
  <si>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</si>
  <si>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</si>
  <si>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</si>
  <si>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</si>
  <si>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</si>
  <si>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</si>
  <si>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</si>
  <si>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</si>
  <si>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</si>
  <si>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</si>
  <si>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</si>
  <si>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</si>
  <si>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</si>
  <si>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</si>
  <si>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</si>
  <si>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</si>
  <si>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</si>
  <si>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</si>
  <si>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</si>
  <si>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</si>
  <si>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</si>
  <si>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</si>
  <si>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</si>
  <si>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</si>
  <si>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</si>
  <si>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</si>
  <si>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</si>
  <si>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</si>
  <si>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</si>
  <si>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</si>
  <si>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</si>
  <si>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</si>
  <si>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</si>
  <si>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</si>
  <si>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</si>
  <si>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</si>
  <si>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</si>
  <si>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</si>
  <si>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</si>
  <si>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</si>
  <si>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</si>
  <si>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</si>
  <si>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</si>
  <si>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</si>
  <si>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</si>
  <si>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</si>
  <si>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</si>
  <si>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</si>
  <si>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</si>
  <si>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</si>
  <si>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</si>
  <si>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</si>
  <si>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</si>
  <si>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</si>
  <si>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</si>
  <si>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</si>
  <si>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</si>
  <si>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</si>
  <si>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</si>
  <si>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</si>
  <si>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</si>
  <si>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</si>
  <si>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</si>
  <si>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</si>
  <si>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</si>
  <si>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</si>
  <si>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</si>
  <si>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</si>
  <si>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</si>
  <si>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</si>
  <si>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</si>
  <si>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</si>
  <si>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</si>
  <si>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</si>
  <si>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</si>
  <si>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</si>
  <si>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</si>
  <si>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</si>
  <si>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</si>
  <si>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</si>
  <si>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</si>
  <si>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</si>
  <si>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</si>
  <si>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</si>
  <si>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</si>
  <si>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</si>
  <si>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</si>
  <si>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</si>
  <si>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</si>
  <si>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</si>
  <si>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</si>
  <si>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</si>
  <si>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</si>
  <si>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</si>
  <si>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</si>
  <si>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</si>
  <si>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</si>
  <si>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</si>
  <si>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</si>
  <si>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</si>
  <si>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</si>
  <si>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</si>
  <si>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</si>
  <si>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</si>
  <si>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</si>
  <si>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</si>
  <si>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</si>
  <si>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</si>
  <si>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</si>
  <si>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</si>
  <si>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</si>
  <si>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</si>
  <si>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</si>
  <si>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</si>
  <si>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</si>
  <si>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</si>
  <si>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</si>
  <si>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</si>
  <si>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</si>
  <si>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</si>
  <si>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</si>
  <si>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</si>
  <si>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</si>
  <si>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</si>
  <si>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</si>
  <si>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</si>
  <si>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</si>
  <si>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</si>
  <si>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</si>
  <si>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</si>
  <si>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</si>
  <si>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</si>
  <si>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</si>
  <si>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</si>
  <si>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</si>
  <si>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</si>
  <si>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</si>
  <si>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</si>
  <si>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</si>
  <si>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</si>
  <si>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</si>
  <si>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</si>
  <si>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</si>
  <si>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</si>
  <si>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</si>
  <si>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</si>
  <si>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</si>
  <si>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</si>
  <si>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</si>
  <si>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</si>
  <si>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</si>
  <si>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</si>
  <si>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</si>
  <si>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</si>
  <si>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</si>
  <si>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</si>
  <si>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</si>
  <si>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</si>
  <si>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</si>
  <si>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</si>
  <si>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</si>
  <si>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</si>
  <si>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</si>
  <si>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</si>
  <si>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</si>
  <si>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</si>
  <si>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</si>
  <si>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</si>
  <si>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</si>
  <si>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</si>
  <si>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</si>
  <si>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</si>
  <si>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</si>
  <si>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</si>
  <si>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</si>
  <si>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</si>
  <si>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</si>
  <si>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</si>
  <si>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</si>
  <si>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</si>
  <si>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</si>
  <si>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</si>
  <si>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</si>
  <si>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</si>
  <si>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</si>
  <si>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</si>
  <si>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</si>
  <si>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</si>
  <si>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</si>
  <si>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</si>
  <si>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</si>
  <si>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</si>
  <si>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</si>
  <si>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</si>
  <si>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</si>
  <si>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</si>
  <si>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</si>
  <si>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</si>
  <si>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</si>
  <si>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</si>
  <si>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</si>
  <si>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</si>
  <si>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</si>
  <si>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</si>
  <si>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</si>
  <si>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</si>
  <si>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</si>
  <si>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</si>
  <si>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</si>
  <si>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</si>
  <si>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</si>
  <si>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</si>
  <si>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</si>
  <si>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</si>
  <si>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</si>
  <si>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</si>
  <si>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</si>
  <si>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</si>
  <si>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</si>
  <si>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</si>
  <si>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</si>
  <si>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</si>
  <si>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</si>
  <si>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</si>
  <si>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</si>
  <si>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</si>
  <si>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</si>
  <si>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</si>
  <si>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</si>
  <si>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</si>
  <si>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</si>
  <si>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</si>
  <si>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</si>
  <si>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</si>
  <si>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</si>
  <si>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</si>
  <si>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</si>
  <si>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</si>
  <si>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</si>
  <si>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</si>
  <si>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</si>
  <si>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</si>
  <si>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</si>
  <si>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</si>
  <si>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</si>
  <si>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</si>
  <si>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</si>
  <si>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</si>
  <si>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</si>
  <si>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</si>
  <si>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</si>
  <si>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</si>
  <si>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</si>
  <si>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</si>
  <si>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</si>
  <si>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</si>
  <si>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</si>
  <si>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</si>
  <si>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</si>
  <si>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</si>
  <si>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</si>
  <si>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</si>
  <si>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</si>
  <si>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</si>
  <si>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</si>
  <si>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</si>
  <si>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</si>
  <si>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</si>
  <si>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</si>
  <si>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</si>
  <si>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</si>
  <si>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</si>
  <si>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</si>
  <si>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</si>
  <si>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</si>
  <si>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</si>
  <si>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</si>
  <si>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</si>
  <si>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</si>
  <si>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</si>
  <si>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</si>
  <si>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</si>
  <si>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</si>
  <si>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</si>
  <si>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</si>
  <si>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</si>
  <si>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</si>
  <si>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</si>
  <si>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</si>
  <si>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</si>
  <si>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</si>
  <si>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</si>
  <si>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</si>
  <si>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</si>
  <si>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</si>
  <si>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</si>
  <si>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</si>
  <si>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</si>
  <si>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</si>
  <si>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</si>
  <si>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</si>
  <si>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</si>
  <si>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</si>
  <si>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</si>
  <si>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</si>
  <si>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</si>
  <si>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</si>
  <si>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</si>
  <si>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</si>
  <si>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</si>
  <si>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</si>
  <si>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</si>
  <si>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</si>
  <si>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</si>
  <si>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</si>
  <si>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</si>
  <si>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</si>
  <si>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</si>
  <si>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</si>
  <si>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</si>
  <si>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</si>
  <si>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</si>
  <si>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</si>
  <si>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</si>
  <si>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</si>
  <si>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</si>
  <si>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</si>
  <si>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</si>
  <si>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</si>
  <si>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</si>
  <si>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</si>
  <si>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</si>
  <si>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</si>
  <si>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</si>
  <si>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</si>
  <si>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</si>
  <si>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</si>
  <si>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</si>
  <si>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</si>
  <si>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</si>
  <si>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</si>
  <si>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</si>
  <si>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</si>
  <si>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</si>
  <si>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</si>
  <si>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</si>
  <si>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</si>
  <si>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</si>
  <si>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</si>
  <si>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</si>
  <si>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</si>
  <si>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</si>
  <si>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</si>
  <si>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</si>
  <si>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</si>
  <si>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</si>
  <si>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</si>
  <si>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</si>
  <si>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</si>
  <si>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</si>
  <si>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</si>
  <si>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</si>
  <si>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</si>
  <si>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</si>
  <si>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</si>
  <si>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</si>
  <si>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</si>
  <si>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</si>
  <si>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</si>
  <si>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</si>
  <si>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</si>
  <si>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</si>
  <si>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</si>
  <si>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</si>
  <si>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</si>
  <si>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</si>
  <si>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</si>
  <si>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</si>
  <si>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</si>
  <si>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</si>
  <si>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</si>
  <si>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</si>
  <si>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</si>
  <si>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</si>
  <si>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</si>
  <si>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</si>
  <si>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</si>
  <si>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</si>
  <si>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</si>
  <si>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</si>
  <si>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</si>
  <si>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</si>
  <si>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</si>
  <si>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</si>
  <si>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</si>
  <si>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</si>
  <si>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</si>
  <si>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</si>
  <si>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</si>
  <si>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</si>
  <si>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</si>
  <si>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</si>
  <si>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</si>
  <si>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</si>
  <si>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</si>
  <si>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</si>
  <si>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</si>
  <si>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</si>
  <si>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</si>
  <si>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</si>
  <si>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</si>
  <si>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</si>
  <si>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</si>
  <si>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</si>
  <si>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</si>
  <si>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</si>
  <si>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</si>
  <si>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</si>
  <si>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</si>
  <si>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</si>
  <si>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</si>
  <si>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</si>
  <si>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</si>
  <si>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</si>
  <si>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</si>
  <si>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</si>
  <si>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</si>
  <si>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</si>
  <si>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</si>
  <si>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</si>
  <si>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</si>
  <si>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</si>
  <si>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</si>
  <si>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</si>
  <si>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</si>
  <si>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</si>
  <si>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</si>
  <si>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</si>
  <si>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</si>
  <si>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</si>
  <si>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</si>
  <si>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</si>
  <si>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</si>
  <si>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</si>
  <si>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</si>
  <si>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</si>
  <si>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</si>
  <si>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</si>
  <si>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</si>
  <si>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</si>
  <si>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</si>
  <si>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</si>
  <si>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</si>
  <si>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</si>
  <si>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</si>
  <si>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</si>
  <si>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</si>
  <si>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</si>
  <si>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</si>
  <si>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</si>
  <si>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</si>
  <si>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</si>
  <si>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</si>
  <si>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</si>
  <si>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</si>
  <si>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</si>
  <si>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</si>
  <si>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</si>
  <si>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</si>
  <si>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</si>
  <si>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</si>
  <si>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</si>
  <si>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</si>
  <si>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</si>
  <si>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</si>
  <si>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</si>
  <si>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</si>
  <si>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</si>
  <si>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</si>
  <si>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</si>
  <si>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</si>
  <si>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</si>
  <si>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</si>
  <si>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</si>
  <si>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</si>
  <si>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</si>
  <si>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</si>
  <si>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</si>
  <si>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</si>
  <si>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</si>
  <si>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</si>
  <si>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</si>
  <si>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</si>
  <si>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</si>
  <si>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</si>
  <si>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</si>
  <si>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</si>
  <si>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</si>
  <si>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</si>
  <si>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</si>
  <si>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</si>
  <si>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</si>
  <si>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</si>
  <si>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</si>
  <si>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</si>
  <si>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</si>
  <si>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</si>
  <si>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</si>
  <si>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</si>
  <si>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</si>
  <si>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</si>
  <si>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</si>
  <si>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</si>
  <si>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</si>
  <si>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</si>
  <si>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</si>
  <si>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</si>
  <si>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</si>
  <si>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</si>
  <si>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</si>
  <si>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</si>
  <si>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</si>
  <si>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</si>
  <si>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</si>
  <si>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</si>
  <si>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</si>
  <si>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</si>
  <si>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</si>
  <si>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</si>
  <si>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</si>
  <si>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</si>
  <si>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</si>
  <si>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</si>
  <si>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</si>
  <si>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</si>
  <si>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</si>
  <si>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</si>
  <si>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</si>
  <si>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</si>
  <si>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</si>
  <si>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</si>
  <si>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</si>
  <si>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</si>
  <si>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</si>
  <si>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</si>
  <si>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</si>
  <si>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</si>
  <si>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</si>
  <si>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</si>
  <si>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</si>
  <si>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</si>
  <si>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</si>
  <si>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</si>
  <si>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</si>
  <si>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</si>
  <si>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</si>
  <si>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</si>
  <si>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</si>
  <si>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</si>
  <si>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</si>
  <si>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</si>
  <si>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</si>
  <si>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</si>
  <si>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</si>
  <si>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</si>
  <si>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</si>
  <si>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</si>
  <si>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</si>
  <si>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</si>
  <si>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</si>
  <si>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</si>
  <si>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</si>
  <si>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</si>
  <si>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</si>
  <si>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</si>
  <si>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</si>
  <si>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</si>
  <si>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</si>
  <si>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</si>
  <si>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</si>
  <si>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</si>
  <si>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</si>
  <si>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</si>
  <si>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</si>
  <si>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</si>
  <si>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</si>
  <si>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</si>
  <si>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</si>
  <si>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</si>
  <si>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</si>
  <si>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</si>
  <si>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</si>
  <si>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</si>
  <si>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</si>
  <si>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</si>
  <si>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</si>
  <si>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</si>
  <si>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</si>
  <si>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</si>
  <si>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</si>
  <si>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</si>
  <si>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</si>
  <si>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</si>
  <si>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</si>
  <si>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</si>
  <si>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</si>
  <si>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</si>
  <si>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</si>
  <si>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</si>
  <si>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</si>
  <si>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</si>
  <si>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</si>
  <si>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</si>
  <si>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</si>
  <si>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</si>
  <si>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</si>
  <si>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</si>
  <si>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</si>
  <si>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</si>
  <si>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</si>
  <si>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</si>
  <si>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</si>
  <si>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</si>
  <si>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</si>
  <si>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</si>
  <si>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</si>
  <si>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</si>
  <si>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</si>
  <si>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</si>
  <si>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</si>
  <si>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</si>
  <si>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</si>
  <si>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</si>
  <si>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</si>
  <si>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</si>
  <si>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</si>
  <si>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</si>
  <si>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</si>
  <si>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</si>
  <si>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</si>
  <si>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</si>
  <si>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</si>
  <si>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</si>
  <si>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</si>
  <si>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</si>
  <si>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</si>
  <si>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</si>
  <si>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</si>
  <si>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</si>
  <si>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</si>
  <si>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</si>
  <si>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</si>
  <si>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</si>
  <si>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</si>
  <si>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</si>
  <si>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</si>
  <si>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</si>
  <si>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</si>
  <si>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</si>
  <si>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</si>
  <si>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</si>
  <si>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</si>
  <si>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</si>
  <si>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</si>
  <si>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</si>
  <si>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</si>
  <si>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</si>
  <si>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</si>
  <si>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</si>
  <si>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</si>
  <si>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</si>
  <si>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</si>
  <si>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</si>
  <si>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</si>
  <si>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</si>
  <si>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</si>
  <si>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</si>
  <si>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</si>
  <si>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</si>
  <si>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</si>
  <si>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</si>
  <si>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</si>
  <si>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</si>
  <si>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</si>
  <si>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</si>
  <si>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</si>
  <si>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</si>
  <si>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</si>
  <si>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</si>
  <si>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</si>
  <si>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</si>
  <si>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</si>
  <si>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</si>
  <si>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</si>
  <si>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</si>
  <si>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</si>
  <si>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</si>
  <si>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</si>
  <si>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</si>
  <si>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</si>
  <si>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</si>
  <si>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</si>
  <si>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</si>
  <si>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</si>
  <si>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</si>
  <si>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</si>
  <si>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</si>
  <si>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</si>
  <si>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</si>
  <si>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</si>
  <si>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</si>
  <si>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</si>
  <si>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</si>
  <si>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</si>
  <si>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</si>
  <si>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</si>
  <si>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</si>
  <si>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</si>
  <si>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</si>
  <si>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</si>
  <si>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</si>
  <si>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</si>
  <si>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</si>
  <si>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</si>
  <si>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</si>
  <si>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</si>
  <si>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</si>
  <si>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</si>
  <si>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</si>
  <si>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</si>
  <si>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</si>
  <si>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</si>
  <si>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</si>
  <si>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</si>
  <si>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</si>
  <si>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</si>
  <si>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</si>
  <si>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</si>
  <si>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</si>
  <si>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</si>
  <si>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</si>
  <si>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</si>
  <si>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</si>
  <si>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</si>
  <si>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</si>
  <si>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</si>
  <si>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</si>
  <si>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</si>
  <si>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</si>
  <si>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</si>
  <si>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</si>
  <si>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</si>
  <si>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</si>
  <si>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</si>
  <si>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</si>
  <si>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</si>
  <si>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</si>
  <si>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</si>
  <si>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</si>
  <si>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</si>
  <si>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</si>
  <si>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</si>
  <si>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</si>
  <si>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</si>
  <si>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</si>
  <si>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</si>
  <si>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</si>
  <si>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</si>
  <si>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</si>
  <si>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</si>
  <si>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</si>
  <si>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</si>
  <si>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</si>
  <si>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</si>
  <si>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</si>
  <si>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</si>
  <si>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</si>
  <si>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</si>
  <si>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</si>
  <si>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</si>
  <si>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</si>
  <si>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</si>
  <si>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</si>
  <si>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</si>
  <si>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</si>
  <si>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</si>
  <si>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</si>
  <si>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</si>
  <si>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</si>
  <si>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</si>
  <si>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</si>
  <si>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</si>
  <si>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</si>
  <si>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</si>
  <si>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</si>
  <si>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</si>
  <si>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</si>
  <si>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</si>
  <si>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</si>
  <si>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</si>
  <si>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</si>
  <si>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</si>
  <si>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</si>
  <si>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</si>
  <si>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</si>
  <si>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</si>
  <si>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</si>
  <si>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</si>
  <si>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</si>
  <si>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</si>
  <si>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</si>
  <si>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</si>
  <si>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</si>
  <si>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</si>
  <si>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</si>
  <si>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</si>
  <si>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</si>
  <si>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</si>
  <si>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</si>
  <si>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</si>
  <si>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</si>
  <si>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</si>
  <si>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</si>
  <si>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</si>
  <si>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</si>
  <si>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</si>
  <si>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</si>
  <si>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</si>
  <si>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</si>
  <si>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</si>
  <si>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</si>
  <si>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</si>
  <si>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</si>
  <si>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</si>
  <si>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</si>
  <si>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</si>
  <si>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</si>
  <si>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</si>
  <si>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</si>
  <si>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</si>
  <si>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</si>
  <si>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</si>
  <si>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</si>
  <si>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</si>
  <si>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</si>
  <si>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</si>
  <si>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</si>
  <si>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</si>
  <si>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</si>
  <si>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</si>
  <si>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</si>
  <si>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</si>
  <si>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</si>
  <si>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</si>
  <si>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</si>
  <si>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</si>
  <si>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</si>
  <si>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</si>
  <si>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</si>
  <si>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</si>
  <si>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</si>
  <si>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</si>
  <si>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</si>
  <si>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</si>
  <si>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</si>
  <si>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</si>
  <si>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</si>
  <si>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</si>
  <si>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</si>
  <si>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</si>
  <si>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</si>
  <si>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</si>
  <si>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</si>
  <si>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</si>
  <si>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</si>
  <si>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</si>
  <si>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</si>
  <si>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</si>
  <si>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</si>
  <si>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</si>
  <si>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</si>
  <si>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</si>
  <si>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</si>
  <si>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</si>
  <si>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</si>
  <si>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</si>
  <si>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</si>
  <si>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</si>
  <si>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</si>
  <si>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</si>
  <si>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</si>
  <si>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</si>
  <si>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</si>
  <si>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</si>
  <si>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</si>
  <si>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</si>
  <si>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</si>
  <si>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</si>
  <si>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</si>
  <si>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</si>
  <si>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</si>
  <si>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</si>
  <si>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</si>
  <si>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</si>
  <si>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</si>
  <si>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</si>
  <si>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</si>
  <si>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</si>
  <si>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</si>
  <si>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</si>
  <si>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</si>
  <si>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</si>
  <si>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</si>
  <si>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</si>
  <si>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</si>
  <si>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</si>
  <si>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</si>
  <si>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</si>
  <si>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</si>
  <si>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</si>
  <si>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</si>
  <si>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</si>
  <si>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</si>
  <si>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</si>
  <si>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</si>
  <si>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</si>
  <si>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</si>
  <si>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</si>
  <si>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</si>
  <si>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</si>
  <si>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</si>
  <si>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</si>
  <si>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</si>
  <si>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</si>
  <si>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</si>
  <si>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</si>
  <si>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</si>
  <si>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</si>
  <si>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</si>
  <si>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</si>
  <si>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</si>
  <si>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</si>
  <si>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</si>
  <si>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</si>
  <si>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</si>
  <si>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</si>
  <si>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</si>
  <si>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</si>
  <si>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</si>
  <si>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</si>
  <si>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</si>
  <si>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</si>
  <si>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</si>
  <si>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</si>
  <si>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</si>
  <si>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</si>
  <si>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</si>
  <si>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</si>
  <si>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</si>
  <si>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</si>
  <si>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</si>
  <si>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</si>
  <si>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</si>
  <si>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</si>
  <si>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</si>
  <si>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</si>
  <si>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</si>
  <si>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</si>
  <si>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</si>
  <si>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</si>
  <si>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</si>
  <si>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</si>
  <si>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</si>
  <si>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</si>
  <si>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</si>
  <si>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</si>
  <si>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</si>
  <si>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</si>
  <si>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</si>
  <si>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</si>
  <si>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</si>
  <si>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</si>
  <si>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</si>
  <si>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</si>
  <si>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</si>
  <si>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</si>
  <si>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</si>
  <si>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</si>
  <si>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</si>
  <si>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</si>
  <si>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</si>
  <si>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</si>
  <si>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</si>
  <si>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</si>
  <si>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</si>
  <si>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</si>
  <si>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</si>
  <si>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</si>
  <si>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</si>
  <si>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</si>
  <si>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</si>
  <si>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</si>
  <si>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</si>
  <si>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</si>
  <si>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</si>
  <si>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</si>
  <si>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</si>
  <si>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</si>
  <si>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</si>
  <si>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</si>
  <si>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</si>
  <si>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</si>
  <si>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</si>
  <si>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</si>
  <si>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</si>
  <si>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</si>
  <si>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</si>
  <si>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</si>
  <si>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</si>
  <si>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</si>
  <si>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</si>
  <si>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</si>
  <si>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</si>
  <si>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</si>
  <si>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</si>
  <si>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</si>
  <si>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</si>
  <si>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</si>
  <si>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</si>
  <si>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</si>
  <si>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</si>
  <si>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</si>
  <si>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</si>
  <si>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</si>
  <si>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</si>
  <si>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</si>
  <si>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</si>
  <si>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</si>
  <si>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</si>
  <si>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</si>
  <si>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</si>
  <si>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</si>
  <si>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</si>
  <si>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</si>
  <si>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</si>
  <si>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</si>
  <si>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</si>
  <si>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</si>
  <si>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</si>
  <si>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</si>
  <si>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</si>
  <si>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</si>
  <si>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</si>
  <si>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</si>
  <si>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</si>
  <si>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</si>
  <si>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</si>
  <si>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</si>
  <si>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</si>
  <si>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</si>
  <si>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</si>
  <si>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</si>
  <si>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</si>
  <si>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</si>
  <si>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</si>
  <si>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</si>
  <si>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</si>
  <si>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</si>
  <si>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</si>
  <si>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</si>
  <si>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</si>
  <si>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</si>
  <si>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</si>
  <si>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</si>
  <si>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</si>
  <si>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</si>
  <si>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</si>
  <si>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</si>
  <si>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</si>
  <si>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</si>
  <si>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</si>
  <si>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</si>
  <si>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</si>
  <si>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</si>
  <si>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</si>
  <si>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</si>
  <si>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</si>
  <si>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</si>
  <si>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</si>
  <si>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</si>
  <si>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</si>
  <si>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</si>
  <si>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</si>
  <si>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</si>
  <si>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</si>
  <si>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</si>
  <si>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</si>
  <si>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</si>
  <si>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</si>
  <si>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</si>
  <si>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</si>
  <si>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</si>
  <si>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</si>
  <si>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</si>
  <si>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</si>
  <si>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</si>
  <si>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</si>
  <si>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</si>
  <si>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</si>
  <si>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</si>
  <si>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</si>
  <si>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</si>
  <si>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</si>
  <si>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</si>
  <si>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</si>
  <si>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</si>
  <si>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</si>
  <si>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</si>
  <si>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</si>
  <si>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</si>
  <si>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</si>
  <si>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</si>
  <si>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</si>
  <si>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</si>
  <si>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</si>
  <si>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</si>
  <si>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</si>
  <si>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</si>
  <si>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</si>
  <si>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</si>
  <si>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</si>
  <si>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</si>
  <si>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</si>
  <si>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</si>
  <si>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</si>
  <si>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</si>
  <si>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</si>
  <si>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</si>
  <si>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</si>
  <si>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</si>
  <si>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</si>
  <si>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</si>
  <si>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</si>
  <si>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</si>
  <si>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</si>
  <si>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</si>
  <si>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</si>
  <si>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</si>
  <si>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</si>
  <si>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</si>
  <si>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</si>
  <si>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</si>
  <si>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</si>
  <si>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</si>
  <si>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</si>
  <si>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</si>
  <si>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</si>
  <si>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</si>
  <si>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</si>
  <si>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</si>
  <si>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</si>
  <si>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</si>
  <si>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</si>
  <si>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</si>
  <si>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</si>
  <si>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</si>
  <si>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</si>
  <si>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</si>
  <si>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</si>
  <si>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</si>
  <si>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</si>
  <si>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</si>
  <si>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</si>
  <si>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</si>
  <si>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</si>
  <si>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</si>
  <si>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</si>
  <si>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</si>
  <si>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</si>
  <si>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</si>
  <si>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</si>
  <si>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</si>
  <si>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</si>
  <si>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</si>
  <si>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</si>
  <si>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</si>
  <si>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</si>
  <si>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</si>
  <si>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</si>
  <si>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</si>
  <si>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</si>
  <si>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</si>
  <si>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</si>
  <si>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</si>
  <si>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</si>
  <si>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</si>
  <si>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</si>
  <si>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</si>
  <si>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</si>
  <si>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</si>
  <si>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</si>
  <si>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</si>
  <si>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</si>
  <si>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</si>
  <si>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</si>
  <si>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</si>
  <si>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</si>
  <si>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</si>
  <si>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</si>
  <si>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</si>
  <si>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</si>
  <si>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</si>
  <si>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</si>
  <si>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</si>
  <si>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</si>
  <si>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</si>
  <si>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</si>
  <si>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</si>
  <si>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</si>
  <si>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</si>
  <si>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</si>
  <si>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</si>
  <si>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</si>
  <si>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</si>
  <si>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</si>
  <si>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</si>
  <si>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</si>
  <si>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</si>
  <si>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</si>
  <si>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</si>
  <si>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</si>
  <si>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</si>
  <si>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</si>
  <si>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</si>
  <si>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</si>
  <si>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</si>
  <si>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</si>
  <si>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</si>
  <si>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</si>
  <si>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</si>
  <si>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</si>
  <si>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</si>
  <si>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</si>
  <si>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</si>
  <si>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</si>
  <si>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</si>
  <si>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</si>
  <si>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</si>
  <si>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</si>
  <si>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</si>
  <si>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</si>
  <si>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</si>
  <si>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</si>
  <si>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</si>
  <si>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</si>
  <si>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</si>
  <si>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</si>
  <si>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</si>
  <si>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</si>
  <si>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</si>
  <si>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</si>
  <si>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</si>
  <si>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</si>
  <si>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</si>
  <si>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</si>
  <si>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</si>
  <si>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</si>
  <si>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</si>
  <si>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</si>
  <si>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</si>
  <si>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</si>
  <si>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</si>
  <si>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</si>
  <si>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</si>
  <si>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</si>
  <si>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</si>
  <si>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</si>
  <si>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</si>
  <si>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</si>
  <si>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</si>
  <si>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</si>
  <si>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</si>
  <si>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</si>
  <si>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</si>
  <si>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</si>
  <si>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</si>
  <si>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</si>
  <si>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</si>
  <si>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</si>
  <si>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</si>
  <si>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</si>
  <si>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</si>
  <si>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</si>
  <si>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</si>
  <si>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</si>
  <si>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</si>
  <si>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</si>
  <si>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</si>
  <si>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</si>
  <si>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</si>
  <si>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</si>
  <si>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</si>
  <si>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</si>
  <si>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</si>
  <si>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</si>
  <si>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</si>
  <si>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</si>
  <si>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</si>
  <si>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</si>
  <si>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</si>
  <si>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</si>
  <si>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</si>
  <si>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</si>
  <si>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</si>
  <si>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</si>
  <si>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</si>
  <si>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</si>
  <si>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</si>
  <si>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</si>
  <si>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</si>
  <si>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</si>
  <si>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</si>
  <si>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</si>
  <si>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</si>
  <si>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</si>
  <si>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</si>
  <si>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</si>
  <si>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</si>
  <si>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</si>
  <si>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</si>
  <si>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</si>
  <si>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</si>
  <si>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</si>
  <si>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</si>
  <si>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</si>
  <si>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</si>
  <si>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</si>
  <si>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</si>
  <si>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</si>
  <si>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</si>
  <si>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</si>
  <si>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</si>
  <si>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</si>
  <si>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</si>
  <si>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</si>
  <si>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</si>
  <si>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</si>
  <si>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</si>
  <si>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</si>
  <si>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</si>
  <si>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</si>
  <si>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</si>
  <si>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</si>
  <si>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</si>
  <si>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</si>
  <si>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</si>
  <si>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</si>
  <si>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</si>
  <si>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</si>
  <si>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</si>
  <si>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</si>
  <si>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</si>
  <si>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</si>
  <si>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</si>
  <si>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</si>
  <si>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</si>
  <si>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</si>
  <si>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</si>
  <si>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</si>
  <si>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</si>
  <si>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</si>
  <si>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</si>
  <si>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</si>
  <si>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</si>
  <si>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</si>
  <si>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</si>
  <si>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</si>
  <si>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</si>
  <si>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</si>
  <si>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</si>
  <si>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</si>
  <si>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</si>
  <si>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</si>
  <si>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</si>
  <si>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</si>
  <si>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</si>
  <si>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</si>
  <si>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</si>
  <si>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</si>
  <si>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</si>
  <si>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</si>
  <si>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</si>
  <si>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</si>
  <si>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</si>
  <si>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</si>
  <si>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</si>
  <si>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</si>
  <si>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</si>
  <si>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</si>
  <si>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</si>
  <si>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</si>
  <si>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</si>
  <si>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</si>
  <si>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</si>
  <si>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</si>
  <si>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</si>
  <si>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</si>
  <si>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</si>
  <si>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</si>
  <si>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</si>
  <si>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</si>
  <si>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</si>
  <si>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</si>
  <si>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</si>
  <si>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</si>
  <si>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</si>
  <si>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</si>
  <si>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</si>
  <si>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</si>
  <si>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</si>
  <si>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</si>
  <si>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</si>
  <si>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</si>
  <si>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</si>
  <si>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</si>
  <si>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</si>
  <si>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</si>
  <si>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</si>
  <si>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</si>
  <si>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</si>
  <si>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</si>
  <si>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</si>
  <si>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</si>
  <si>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</si>
  <si>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</si>
  <si>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</si>
  <si>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</si>
  <si>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</si>
  <si>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</si>
  <si>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</si>
  <si>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</si>
  <si>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</si>
  <si>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</si>
  <si>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</si>
  <si>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</si>
  <si>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</si>
  <si>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</si>
  <si>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</si>
  <si>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</si>
  <si>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</si>
  <si>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</si>
  <si>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</si>
  <si>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</si>
  <si>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</si>
  <si>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</si>
  <si>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</si>
  <si>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</si>
  <si>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</si>
  <si>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</si>
  <si>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</si>
  <si>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</si>
  <si>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</si>
  <si>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</si>
  <si>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</si>
  <si>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</si>
  <si>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</si>
  <si>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</si>
  <si>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</si>
  <si>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</si>
  <si>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</si>
  <si>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</si>
  <si>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</si>
  <si>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</si>
  <si>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</si>
  <si>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</si>
  <si>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</si>
  <si>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</si>
  <si>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</si>
  <si>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</si>
  <si>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</si>
  <si>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</si>
  <si>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</si>
  <si>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</si>
  <si>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</si>
  <si>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</si>
  <si>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</si>
  <si>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</si>
  <si>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</si>
  <si>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</si>
  <si>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</si>
  <si>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</si>
  <si>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</si>
  <si>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</si>
  <si>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</si>
  <si>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</si>
  <si>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</si>
  <si>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</si>
  <si>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</si>
  <si>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</si>
  <si>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</si>
  <si>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</si>
  <si>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</si>
  <si>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</si>
  <si>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</si>
  <si>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</si>
  <si>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</si>
  <si>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</si>
  <si>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</si>
  <si>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</si>
  <si>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</si>
  <si>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</si>
  <si>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</si>
  <si>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</si>
  <si>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</si>
  <si>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</si>
  <si>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</si>
  <si>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</si>
  <si>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</si>
  <si>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</si>
  <si>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</si>
  <si>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</si>
  <si>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</si>
  <si>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</si>
  <si>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</si>
  <si>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</si>
  <si>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</si>
  <si>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</si>
  <si>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</si>
  <si>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</si>
  <si>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</si>
  <si>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</si>
  <si>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</si>
  <si>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</si>
  <si>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</si>
  <si>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</si>
  <si>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</si>
  <si>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</si>
  <si>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</si>
  <si>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</si>
  <si>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</si>
  <si>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</si>
  <si>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</si>
  <si>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</si>
  <si>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</si>
  <si>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</si>
  <si>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</si>
  <si>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</si>
  <si>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</si>
  <si>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</si>
  <si>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</si>
  <si>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</si>
  <si>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</si>
  <si>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</si>
  <si>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</si>
  <si>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</si>
  <si>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</si>
  <si>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</si>
  <si>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</si>
  <si>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</si>
  <si>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</si>
  <si>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</si>
  <si>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</si>
  <si>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</si>
  <si>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</si>
  <si>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</si>
  <si>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</si>
  <si>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</si>
  <si>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</si>
  <si>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</si>
  <si>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</si>
  <si>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</si>
  <si>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</si>
  <si>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</si>
  <si>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</si>
  <si>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</si>
  <si>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</si>
  <si>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</si>
  <si>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</si>
  <si>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</si>
  <si>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</si>
  <si>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</si>
  <si>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</si>
  <si>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</si>
  <si>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</si>
  <si>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</si>
  <si>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</si>
  <si>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</si>
  <si>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</si>
  <si>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</si>
  <si>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</si>
  <si>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</si>
  <si>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</si>
  <si>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</si>
  <si>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</si>
  <si>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</si>
  <si>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</si>
  <si>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</si>
  <si>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</si>
  <si>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</si>
  <si>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</si>
  <si>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</si>
  <si>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</si>
  <si>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</si>
  <si>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</si>
  <si>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</si>
  <si>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</si>
  <si>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</si>
  <si>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</si>
  <si>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</si>
  <si>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</si>
  <si>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</si>
  <si>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</si>
  <si>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</si>
  <si>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</si>
  <si>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</si>
  <si>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</si>
  <si>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</si>
  <si>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</si>
  <si>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</si>
  <si>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</si>
  <si>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</si>
  <si>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</si>
  <si>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</si>
  <si>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</si>
  <si>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</si>
  <si>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</si>
  <si>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</si>
  <si>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</si>
  <si>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</si>
  <si>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</si>
  <si>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</si>
  <si>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</si>
  <si>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</si>
  <si>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</si>
  <si>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</si>
  <si>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</si>
  <si>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</si>
  <si>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</si>
  <si>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</si>
  <si>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</si>
  <si>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</si>
  <si>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</si>
  <si>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</si>
  <si>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</si>
  <si>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</si>
  <si>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</si>
  <si>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</si>
  <si>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</si>
  <si>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</si>
  <si>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</si>
  <si>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</si>
  <si>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</si>
  <si>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</si>
  <si>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</si>
  <si>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</si>
  <si>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</si>
  <si>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</si>
  <si>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</si>
  <si>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</si>
  <si>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</si>
  <si>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</si>
  <si>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</si>
  <si>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</si>
  <si>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</si>
  <si>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</si>
  <si>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</si>
  <si>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</si>
  <si>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</si>
  <si>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</si>
  <si>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</si>
  <si>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</si>
  <si>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</si>
  <si>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</si>
  <si>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</si>
  <si>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</si>
  <si>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</si>
  <si>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</si>
  <si>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</si>
  <si>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</si>
  <si>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</si>
  <si>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</si>
  <si>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</si>
  <si>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</si>
  <si>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</si>
  <si>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</si>
  <si>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</si>
  <si>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</si>
  <si>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</si>
  <si>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</si>
  <si>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</si>
  <si>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</si>
  <si>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</si>
  <si>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</si>
  <si>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</si>
  <si>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</si>
  <si>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</si>
  <si>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</si>
  <si>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</si>
  <si>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</si>
  <si>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</si>
  <si>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</si>
  <si>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</si>
  <si>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</si>
  <si>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</si>
  <si>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</si>
  <si>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</si>
  <si>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</si>
  <si>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</si>
  <si>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</si>
  <si>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</si>
  <si>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</si>
  <si>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</si>
  <si>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</si>
  <si>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</si>
  <si>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</si>
  <si>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</si>
  <si>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</si>
  <si>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</si>
  <si>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</si>
  <si>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</si>
  <si>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</si>
  <si>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</si>
  <si>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</si>
  <si>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</si>
  <si>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</si>
  <si>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</si>
  <si>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</si>
  <si>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</si>
  <si>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</si>
  <si>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</si>
  <si>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</si>
  <si>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</si>
  <si>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</si>
  <si>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</si>
  <si>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</si>
  <si>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</si>
  <si>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</si>
  <si>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</si>
  <si>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</si>
  <si>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</si>
  <si>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</si>
  <si>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</si>
  <si>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</si>
  <si>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</si>
  <si>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</si>
  <si>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</si>
  <si>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</si>
  <si>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</si>
  <si>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</si>
  <si>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</si>
  <si>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</si>
  <si>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</si>
  <si>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</si>
  <si>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</si>
  <si>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</si>
  <si>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</si>
  <si>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</si>
  <si>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</si>
  <si>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</si>
  <si>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</si>
  <si>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</si>
  <si>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</si>
  <si>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</si>
  <si>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</si>
  <si>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</si>
  <si>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</si>
  <si>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</si>
  <si>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</si>
  <si>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</si>
  <si>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</si>
  <si>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</si>
  <si>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</si>
  <si>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</si>
  <si>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</si>
  <si>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</si>
  <si>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</si>
  <si>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</si>
  <si>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</si>
  <si>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</si>
  <si>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</si>
  <si>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</si>
  <si>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</si>
  <si>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</si>
  <si>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</si>
  <si>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</si>
  <si>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</si>
  <si>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</si>
  <si>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</si>
  <si>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</si>
  <si>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</si>
  <si>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</si>
  <si>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</si>
  <si>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</si>
  <si>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</si>
  <si>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</si>
  <si>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</si>
  <si>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</si>
  <si>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</si>
  <si>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</si>
  <si>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</si>
  <si>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</si>
  <si>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</si>
  <si>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</si>
  <si>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</si>
  <si>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</si>
  <si>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</si>
  <si>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</si>
  <si>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</si>
  <si>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</si>
  <si>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</si>
  <si>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</si>
  <si>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</si>
  <si>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</si>
  <si>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</si>
  <si>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</si>
  <si>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</si>
  <si>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</si>
  <si>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</si>
  <si>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</si>
  <si>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</si>
  <si>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</si>
  <si>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</si>
  <si>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</si>
  <si>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</si>
  <si>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</si>
  <si>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</si>
  <si>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</si>
  <si>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</si>
  <si>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</si>
  <si>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</si>
  <si>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</si>
  <si>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</si>
  <si>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</si>
  <si>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</si>
  <si>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</si>
  <si>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</si>
  <si>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</si>
  <si>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</si>
  <si>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</si>
  <si>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</si>
  <si>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</si>
  <si>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</si>
  <si>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</si>
  <si>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</si>
  <si>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</si>
  <si>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</si>
  <si>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</si>
  <si>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</si>
  <si>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</si>
  <si>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</si>
  <si>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</si>
  <si>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</si>
  <si>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</si>
  <si>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</si>
  <si>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</si>
  <si>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</si>
  <si>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</si>
  <si>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</si>
  <si>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</si>
  <si>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</si>
  <si>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</si>
  <si>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</si>
  <si>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</si>
  <si>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</si>
  <si>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</si>
  <si>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</si>
  <si>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</si>
  <si>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</si>
  <si>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</si>
  <si>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</si>
  <si>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</si>
  <si>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</si>
  <si>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</si>
  <si>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</si>
  <si>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</si>
  <si>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</si>
  <si>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</si>
  <si>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</si>
  <si>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</si>
  <si>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</si>
  <si>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</si>
  <si>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</si>
  <si>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</si>
  <si>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</si>
  <si>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</si>
  <si>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</si>
  <si>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</si>
  <si>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</si>
  <si>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</si>
  <si>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</si>
  <si>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</si>
  <si>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</si>
  <si>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</si>
  <si>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</si>
  <si>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</si>
  <si>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</si>
  <si>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</si>
  <si>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</si>
  <si>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</si>
  <si>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</si>
  <si>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</si>
  <si>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</si>
  <si>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</si>
  <si>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</si>
  <si>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</si>
  <si>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</si>
  <si>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</si>
  <si>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</si>
  <si>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</si>
  <si>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</si>
  <si>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</si>
  <si>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</si>
  <si>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</si>
  <si>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</si>
  <si>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</si>
  <si>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</si>
  <si>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</si>
  <si>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</si>
  <si>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</si>
  <si>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</si>
  <si>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</si>
  <si>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</si>
  <si>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</si>
  <si>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</si>
  <si>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</si>
  <si>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</si>
  <si>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</si>
  <si>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</si>
  <si>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</si>
  <si>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</si>
  <si>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</si>
  <si>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</si>
  <si>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</si>
  <si>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</si>
  <si>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</si>
  <si>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</si>
  <si>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</si>
  <si>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</si>
  <si>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</si>
  <si>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</si>
  <si>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</si>
  <si>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</si>
  <si>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</si>
  <si>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</si>
  <si>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</si>
  <si>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</si>
  <si>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</si>
  <si>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</si>
  <si>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</si>
  <si>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</si>
  <si>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</si>
  <si>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</si>
  <si>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</si>
  <si>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</si>
  <si>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</si>
  <si>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</si>
  <si>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</si>
  <si>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</si>
  <si>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</si>
  <si>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</si>
  <si>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</si>
  <si>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</si>
  <si>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</si>
  <si>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</si>
  <si>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</si>
  <si>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</si>
  <si>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</si>
  <si>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</si>
  <si>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</si>
  <si>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</si>
  <si>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</si>
  <si>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</si>
  <si>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</si>
  <si>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</si>
  <si>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</si>
  <si>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</si>
  <si>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</si>
  <si>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</si>
  <si>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</si>
  <si>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</si>
  <si>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</si>
  <si>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</si>
  <si>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</si>
  <si>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</si>
  <si>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</si>
  <si>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</si>
  <si>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</si>
  <si>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</si>
  <si>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</si>
  <si>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</si>
  <si>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</si>
  <si>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</si>
  <si>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</si>
  <si>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</si>
  <si>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</si>
  <si>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</si>
  <si>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</si>
  <si>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</si>
  <si>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</si>
  <si>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</si>
  <si>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</si>
  <si>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</si>
  <si>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</si>
  <si>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</si>
  <si>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</si>
  <si>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</si>
  <si>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</si>
  <si>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</si>
  <si>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</si>
  <si>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</si>
  <si>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</si>
  <si>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</si>
  <si>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</si>
  <si>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</si>
  <si>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</si>
  <si>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</si>
  <si>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</si>
  <si>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</si>
  <si>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</si>
  <si>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</si>
  <si>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</si>
  <si>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</si>
  <si>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</si>
  <si>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</si>
  <si>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</si>
  <si>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</si>
  <si>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</si>
  <si>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</si>
  <si>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</si>
  <si>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</si>
  <si>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</si>
  <si>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</si>
  <si>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</si>
  <si>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</si>
  <si>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</si>
  <si>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</si>
  <si>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</si>
  <si>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</si>
  <si>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</si>
  <si>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</si>
  <si>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</si>
  <si>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</si>
  <si>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</si>
  <si>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</si>
  <si>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</si>
  <si>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</si>
  <si>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</si>
  <si>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</si>
  <si>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</si>
  <si>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</si>
  <si>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</si>
  <si>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</si>
  <si>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</si>
  <si>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</si>
  <si>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</si>
  <si>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</si>
  <si>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</si>
  <si>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</si>
  <si>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</si>
  <si>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</si>
  <si>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</si>
  <si>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</si>
  <si>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</si>
  <si>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</si>
  <si>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</si>
  <si>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</si>
  <si>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</si>
  <si>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</si>
  <si>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</si>
  <si>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</si>
  <si>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</si>
  <si>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</si>
  <si>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</si>
  <si>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</si>
  <si>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</si>
  <si>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</si>
  <si>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</si>
  <si>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</si>
  <si>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</si>
  <si>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</si>
  <si>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</si>
  <si>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</si>
  <si>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</si>
  <si>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</si>
  <si>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</si>
  <si>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</si>
  <si>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</si>
  <si>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</si>
  <si>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</si>
  <si>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</si>
  <si>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</si>
  <si>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</si>
  <si>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</si>
  <si>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</si>
  <si>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</si>
  <si>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</si>
  <si>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</si>
  <si>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</si>
  <si>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</si>
  <si>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</si>
  <si>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</si>
  <si>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</si>
  <si>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</si>
  <si>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</si>
  <si>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</si>
  <si>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</si>
  <si>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</si>
  <si>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</si>
  <si>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</si>
  <si>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</si>
  <si>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</si>
  <si>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</si>
  <si>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</si>
  <si>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</si>
  <si>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</si>
  <si>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</si>
  <si>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</si>
  <si>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</si>
  <si>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</si>
  <si>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</si>
  <si>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</si>
  <si>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</si>
  <si>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</si>
  <si>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</si>
  <si>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</si>
  <si>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</si>
  <si>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</si>
  <si>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</si>
  <si>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</si>
  <si>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</si>
  <si>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</si>
  <si>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</si>
  <si>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</si>
  <si>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</si>
  <si>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</si>
  <si>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</si>
  <si>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</si>
  <si>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</si>
  <si>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</si>
  <si>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</si>
  <si>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</si>
  <si>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</si>
  <si>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</si>
  <si>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</si>
  <si>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</si>
  <si>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</si>
  <si>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</si>
  <si>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</si>
  <si>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</si>
  <si>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</si>
  <si>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</si>
  <si>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</si>
  <si>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</si>
  <si>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</si>
  <si>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</si>
  <si>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</si>
  <si>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</si>
  <si>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</si>
  <si>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</si>
  <si>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</si>
  <si>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</si>
  <si>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</si>
  <si>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</si>
  <si>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</si>
  <si>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</si>
  <si>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</si>
  <si>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</si>
  <si>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</si>
  <si>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</si>
  <si>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</si>
  <si>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</si>
  <si>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</si>
  <si>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</si>
  <si>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</si>
  <si>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</si>
  <si>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</si>
  <si>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</si>
  <si>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</si>
  <si>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</si>
  <si>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</si>
  <si>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</si>
  <si>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</si>
  <si>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</si>
  <si>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</si>
  <si>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</si>
  <si>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</si>
  <si>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</si>
  <si>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</si>
  <si>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</si>
  <si>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</si>
  <si>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</si>
  <si>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</si>
  <si>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</si>
  <si>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</si>
  <si>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</si>
  <si>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</si>
  <si>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</si>
  <si>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</si>
  <si>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</si>
  <si>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</si>
  <si>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</si>
  <si>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</si>
  <si>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</si>
  <si>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</si>
  <si>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</si>
  <si>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</si>
  <si>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</si>
  <si>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</si>
  <si>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</si>
  <si>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</si>
  <si>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</si>
  <si>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</si>
  <si>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</si>
  <si>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</si>
  <si>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</si>
  <si>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</si>
  <si>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</si>
  <si>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</si>
  <si>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</si>
  <si>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</si>
  <si>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</si>
  <si>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</si>
  <si>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</si>
  <si>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</si>
  <si>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</si>
  <si>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</si>
  <si>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</si>
  <si>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</si>
  <si>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</si>
  <si>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</si>
  <si>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</si>
  <si>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</si>
  <si>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</si>
  <si>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</si>
  <si>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</si>
  <si>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</si>
  <si>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</si>
  <si>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</si>
  <si>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</si>
  <si>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</si>
  <si>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</si>
  <si>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</si>
  <si>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</si>
  <si>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</si>
  <si>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</si>
  <si>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</si>
  <si>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</si>
  <si>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</si>
  <si>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</si>
  <si>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</si>
  <si>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</si>
  <si>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</si>
  <si>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</si>
  <si>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</si>
  <si>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</si>
  <si>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</si>
  <si>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</si>
  <si>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</si>
  <si>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</si>
  <si>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</si>
  <si>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</si>
  <si>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</si>
  <si>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</si>
  <si>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</si>
  <si>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</si>
  <si>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</si>
  <si>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</si>
  <si>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</si>
  <si>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</si>
  <si>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</si>
  <si>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</si>
  <si>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</si>
  <si>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</si>
  <si>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</si>
  <si>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</si>
  <si>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</si>
  <si>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</si>
  <si>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</si>
  <si>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</si>
  <si>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</si>
  <si>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</si>
  <si>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</si>
  <si>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</si>
  <si>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</si>
  <si>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</si>
  <si>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</si>
  <si>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</si>
  <si>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</si>
  <si>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</si>
  <si>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</si>
  <si>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</si>
  <si>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</si>
  <si>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</si>
  <si>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</si>
  <si>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</si>
  <si>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</si>
  <si>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</si>
  <si>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</si>
  <si>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</si>
  <si>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</si>
  <si>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</si>
  <si>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</si>
  <si>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</si>
  <si>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</si>
  <si>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</si>
  <si>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</si>
  <si>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</si>
  <si>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</si>
  <si>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</si>
  <si>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</si>
  <si>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</si>
  <si>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</si>
  <si>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</si>
  <si>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</si>
  <si>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</si>
  <si>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</si>
  <si>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</si>
  <si>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</si>
  <si>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</si>
  <si>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</si>
  <si>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</si>
  <si>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</si>
  <si>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</si>
  <si>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</si>
  <si>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</si>
  <si>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</si>
  <si>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</si>
  <si>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</si>
  <si>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</si>
  <si>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</si>
  <si>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</si>
  <si>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</si>
  <si>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</si>
  <si>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</si>
  <si>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</si>
  <si>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</si>
  <si>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</si>
  <si>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</si>
  <si>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</si>
  <si>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</si>
  <si>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</si>
  <si>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</si>
  <si>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</si>
  <si>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</si>
  <si>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</si>
  <si>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</si>
  <si>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</si>
  <si>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</si>
  <si>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</si>
  <si>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</si>
  <si>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</si>
  <si>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</si>
  <si>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</si>
  <si>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</si>
  <si>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</si>
  <si>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</si>
  <si>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</si>
  <si>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</si>
  <si>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</si>
  <si>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</si>
  <si>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</si>
  <si>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</si>
  <si>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</si>
  <si>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</si>
  <si>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</si>
  <si>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</si>
  <si>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</si>
  <si>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</si>
  <si>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</si>
  <si>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</si>
  <si>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</si>
  <si>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</si>
  <si>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</si>
  <si>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</si>
  <si>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</si>
  <si>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</si>
  <si>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</si>
  <si>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</si>
  <si>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</si>
  <si>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</si>
  <si>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</si>
  <si>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</si>
  <si>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</si>
  <si>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</si>
  <si>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</si>
  <si>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</si>
  <si>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</si>
  <si>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</si>
  <si>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</si>
  <si>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</si>
  <si>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</si>
  <si>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</si>
  <si>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</si>
  <si>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</si>
  <si>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</si>
  <si>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</si>
  <si>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</si>
  <si>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</si>
  <si>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</si>
  <si>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</si>
  <si>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</si>
  <si>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</si>
  <si>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</si>
  <si>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</si>
  <si>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</si>
  <si>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</si>
  <si>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</si>
  <si>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</si>
  <si>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</si>
  <si>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</si>
  <si>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</si>
  <si>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</si>
  <si>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</si>
  <si>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</si>
  <si>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</si>
  <si>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</si>
  <si>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</si>
  <si>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</si>
  <si>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</si>
  <si>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</si>
  <si>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</si>
  <si>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</si>
  <si>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</si>
  <si>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</si>
  <si>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</si>
  <si>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</si>
  <si>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</si>
  <si>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</si>
  <si>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</si>
  <si>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</si>
  <si>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</si>
  <si>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</si>
  <si>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</si>
  <si>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</si>
  <si>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</si>
  <si>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</si>
  <si>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</si>
  <si>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</si>
  <si>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</si>
  <si>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</si>
  <si>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</si>
  <si>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</si>
  <si>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</si>
  <si>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</si>
  <si>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</si>
  <si>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</si>
  <si>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</si>
  <si>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</si>
  <si>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</si>
  <si>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</si>
  <si>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</si>
  <si>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</si>
  <si>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</si>
  <si>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</si>
  <si>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</si>
  <si>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</si>
  <si>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</si>
  <si>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</si>
  <si>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</si>
  <si>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</si>
  <si>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</si>
  <si>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</si>
  <si>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</si>
  <si>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</si>
  <si>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</si>
  <si>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</si>
  <si>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</si>
  <si>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</si>
  <si>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</si>
  <si>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</si>
  <si>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</si>
  <si>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</si>
  <si>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</si>
  <si>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</si>
  <si>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</si>
  <si>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</si>
  <si>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</si>
  <si>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</si>
  <si>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</si>
  <si>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</si>
  <si>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</si>
  <si>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</si>
  <si>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</si>
  <si>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</si>
  <si>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</si>
  <si>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</si>
  <si>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</si>
  <si>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</si>
  <si>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</si>
  <si>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</si>
  <si>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</si>
  <si>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</si>
  <si>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</si>
  <si>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</si>
  <si>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</si>
  <si>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</si>
  <si>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</si>
  <si>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</si>
  <si>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</si>
  <si>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</si>
  <si>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</si>
  <si>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</si>
  <si>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</si>
  <si>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</si>
  <si>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</si>
  <si>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</si>
  <si>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</si>
  <si>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</si>
  <si>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</si>
  <si>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</si>
  <si>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</si>
  <si>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</si>
  <si>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</si>
  <si>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</si>
  <si>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</si>
  <si>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</si>
  <si>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</si>
  <si>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</si>
  <si>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</si>
  <si>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</si>
  <si>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</si>
  <si>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</si>
  <si>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</si>
  <si>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</si>
  <si>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</si>
  <si>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</si>
  <si>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</si>
  <si>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</si>
  <si>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</si>
  <si>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</si>
  <si>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</si>
  <si>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</si>
  <si>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</si>
  <si>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</si>
  <si>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</si>
  <si>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</si>
  <si>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</si>
  <si>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</si>
  <si>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</si>
  <si>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</si>
  <si>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</si>
  <si>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</si>
  <si>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</si>
  <si>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</si>
  <si>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</si>
  <si>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</si>
  <si>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</si>
  <si>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</si>
  <si>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</si>
  <si>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</si>
  <si>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</si>
  <si>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</si>
  <si>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</si>
  <si>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</si>
  <si>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</si>
  <si>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</si>
  <si>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</si>
  <si>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</si>
  <si>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</si>
  <si>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</si>
  <si>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</si>
  <si>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</si>
  <si>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</si>
  <si>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</si>
  <si>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</si>
  <si>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</si>
  <si>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</si>
  <si>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</si>
  <si>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</si>
  <si>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</si>
  <si>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</si>
  <si>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</si>
  <si>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</si>
  <si>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</si>
  <si>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</si>
  <si>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</si>
  <si>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</si>
  <si>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</si>
  <si>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</si>
  <si>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</si>
  <si>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</si>
  <si>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</si>
  <si>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</si>
  <si>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</si>
  <si>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</si>
  <si>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</si>
  <si>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</si>
  <si>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</si>
  <si>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</si>
  <si>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</si>
  <si>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</si>
  <si>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</si>
  <si>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</si>
  <si>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</si>
  <si>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</si>
  <si>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</si>
  <si>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</si>
  <si>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</si>
  <si>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</si>
  <si>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</si>
  <si>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</si>
  <si>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</si>
  <si>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</si>
  <si>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</si>
  <si>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</si>
  <si>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</si>
  <si>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</si>
  <si>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</si>
  <si>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</si>
  <si>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</si>
  <si>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</si>
  <si>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</si>
  <si>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</si>
  <si>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</si>
  <si>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</si>
  <si>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</si>
  <si>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</si>
  <si>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</si>
  <si>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</si>
  <si>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</si>
  <si>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</si>
  <si>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</si>
  <si>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</si>
  <si>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</si>
  <si>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</si>
  <si>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</si>
  <si>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</si>
  <si>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</si>
  <si>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</si>
  <si>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</si>
  <si>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</si>
  <si>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</si>
  <si>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</si>
  <si>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</si>
  <si>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</si>
  <si>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</si>
  <si>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</si>
  <si>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</si>
  <si>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</si>
  <si>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</si>
  <si>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</si>
  <si>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</si>
  <si>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</si>
  <si>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</si>
  <si>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</si>
  <si>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</si>
  <si>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</si>
  <si>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</si>
  <si>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</si>
  <si>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</si>
  <si>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</si>
  <si>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</si>
  <si>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</si>
  <si>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</si>
  <si>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</si>
  <si>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</si>
  <si>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</si>
  <si>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</si>
  <si>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</si>
  <si>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</si>
  <si>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</si>
  <si>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</si>
  <si>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</si>
  <si>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</si>
  <si>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</si>
  <si>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</si>
  <si>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</si>
  <si>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</si>
  <si>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</si>
  <si>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</si>
  <si>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</si>
  <si>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</si>
  <si>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</si>
  <si>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</si>
  <si>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</si>
  <si>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</si>
  <si>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</si>
  <si>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</si>
  <si>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</si>
  <si>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</si>
  <si>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</si>
  <si>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</si>
  <si>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</si>
  <si>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</si>
  <si>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</si>
  <si>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</si>
  <si>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</si>
  <si>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</si>
  <si>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</si>
  <si>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</si>
  <si>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</si>
  <si>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</si>
  <si>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</si>
  <si>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</si>
  <si>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</si>
  <si>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</si>
  <si>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</si>
  <si>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</si>
  <si>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</si>
  <si>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</si>
  <si>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</si>
  <si>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</si>
  <si>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</si>
  <si>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</si>
  <si>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</si>
  <si>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</si>
  <si>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</si>
  <si>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</si>
  <si>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</si>
  <si>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</si>
  <si>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</si>
  <si>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</si>
  <si>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</si>
  <si>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</si>
  <si>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</si>
  <si>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</si>
  <si>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</si>
  <si>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</si>
  <si>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</si>
  <si>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</si>
  <si>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</si>
  <si>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</si>
  <si>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</si>
  <si>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</si>
  <si>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</si>
  <si>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</si>
  <si>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</si>
  <si>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</si>
  <si>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</si>
  <si>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</si>
  <si>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</si>
  <si>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</si>
  <si>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</si>
  <si>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</si>
  <si>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</si>
  <si>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</si>
  <si>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</si>
  <si>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</si>
  <si>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</si>
  <si>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</si>
  <si>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</si>
  <si>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</si>
  <si>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</si>
  <si>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</si>
  <si>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</si>
  <si>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</si>
  <si>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</si>
  <si>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</si>
  <si>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</si>
  <si>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</si>
  <si>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</si>
  <si>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</si>
  <si>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</si>
  <si>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</si>
  <si>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</si>
  <si>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</si>
  <si>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</si>
  <si>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</si>
  <si>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</si>
  <si>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</si>
  <si>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</si>
  <si>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</si>
  <si>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</si>
  <si>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</si>
  <si>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</si>
  <si>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</si>
  <si>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</si>
  <si>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</si>
  <si>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</si>
  <si>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</si>
  <si>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</si>
  <si>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</si>
  <si>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</si>
  <si>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</si>
  <si>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</si>
  <si>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</si>
  <si>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</si>
  <si>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</si>
  <si>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</si>
  <si>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</si>
  <si>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</si>
  <si>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</si>
  <si>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</si>
  <si>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</si>
  <si>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</si>
  <si>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</si>
  <si>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</si>
  <si>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</si>
  <si>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</si>
  <si>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</si>
  <si>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</si>
  <si>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</si>
  <si>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</si>
  <si>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</si>
  <si>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</si>
  <si>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</si>
  <si>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</si>
  <si>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</si>
  <si>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</si>
  <si>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</si>
  <si>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</si>
  <si>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</si>
  <si>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</si>
  <si>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</si>
  <si>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</si>
  <si>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</si>
  <si>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</si>
  <si>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</si>
  <si>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</si>
  <si>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</si>
  <si>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</si>
  <si>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</si>
  <si>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</si>
  <si>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</si>
  <si>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</si>
  <si>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</si>
  <si>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</si>
  <si>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</si>
  <si>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</si>
  <si>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</si>
  <si>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</si>
  <si>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</si>
  <si>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</si>
  <si>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</si>
  <si>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</si>
  <si>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</si>
  <si>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</si>
  <si>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</si>
  <si>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</si>
  <si>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</si>
  <si>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</si>
  <si>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</si>
  <si>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</si>
  <si>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</si>
  <si>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</si>
  <si>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</si>
  <si>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</si>
  <si>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</si>
  <si>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</si>
  <si>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</si>
  <si>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</si>
  <si>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</si>
  <si>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</si>
  <si>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</si>
  <si>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</si>
  <si>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</si>
  <si>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</si>
  <si>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</si>
  <si>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</si>
  <si>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</si>
  <si>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</si>
  <si>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</si>
  <si>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</si>
  <si>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</si>
  <si>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</si>
  <si>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</si>
  <si>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</si>
  <si>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</si>
  <si>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</si>
  <si>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</si>
  <si>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</si>
  <si>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</si>
  <si>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</si>
  <si>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</si>
  <si>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</si>
  <si>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</si>
  <si>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</si>
  <si>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</si>
  <si>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</si>
  <si>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</si>
  <si>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</si>
  <si>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</si>
  <si>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</si>
  <si>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</si>
  <si>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</si>
  <si>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</si>
  <si>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</si>
  <si>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</si>
  <si>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</si>
  <si>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</si>
  <si>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</si>
  <si>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</si>
  <si>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</si>
  <si>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</si>
  <si>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</si>
  <si>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</si>
  <si>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</si>
  <si>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</si>
  <si>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</si>
  <si>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</si>
  <si>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</si>
  <si>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</si>
  <si>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</si>
  <si>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</si>
  <si>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</si>
  <si>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</si>
  <si>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</si>
  <si>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</si>
  <si>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</si>
  <si>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</si>
  <si>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</si>
  <si>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</si>
  <si>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</si>
  <si>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</si>
  <si>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</si>
  <si>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</si>
  <si>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</si>
  <si>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</si>
  <si>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</si>
  <si>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</si>
  <si>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</si>
  <si>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</si>
  <si>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</si>
  <si>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</si>
  <si>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</si>
  <si>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</si>
  <si>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</si>
  <si>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</si>
  <si>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</si>
  <si>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</si>
  <si>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</si>
  <si>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</si>
  <si>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</si>
  <si>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</si>
  <si>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</si>
  <si>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</si>
  <si>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</si>
  <si>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</si>
  <si>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</si>
  <si>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</si>
  <si>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</si>
  <si>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</si>
  <si>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</si>
  <si>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</si>
  <si>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</si>
  <si>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</si>
  <si>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</si>
  <si>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</si>
  <si>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</si>
  <si>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</si>
  <si>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</si>
  <si>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</si>
  <si>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</si>
  <si>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</si>
  <si>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</si>
  <si>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</si>
  <si>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</si>
  <si>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</si>
  <si>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</si>
  <si>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</si>
  <si>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</si>
  <si>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</si>
  <si>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</si>
  <si>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</si>
  <si>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</si>
  <si>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</si>
  <si>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</si>
  <si>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</si>
  <si>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</si>
  <si>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</si>
  <si>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</si>
  <si>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</si>
  <si>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</si>
  <si>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</si>
  <si>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</si>
  <si>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</si>
  <si>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</si>
  <si>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</si>
  <si>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</si>
  <si>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</si>
  <si>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</si>
  <si>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</si>
  <si>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</si>
  <si>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</si>
  <si>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</si>
  <si>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</si>
  <si>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</si>
  <si>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</si>
  <si>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</si>
  <si>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</si>
  <si>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</si>
  <si>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</si>
  <si>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</si>
  <si>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</si>
  <si>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</si>
  <si>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</si>
  <si>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</si>
  <si>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</si>
  <si>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</si>
  <si>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</si>
  <si>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</si>
  <si>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</si>
  <si>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</si>
  <si>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</si>
  <si>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</si>
  <si>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</si>
  <si>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</si>
  <si>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</si>
  <si>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</si>
  <si>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</si>
  <si>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</si>
  <si>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</si>
  <si>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</si>
  <si>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</si>
  <si>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</si>
  <si>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</si>
  <si>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</si>
  <si>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</si>
  <si>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</si>
  <si>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</si>
  <si>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</si>
  <si>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</si>
  <si>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</si>
  <si>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</si>
  <si>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</si>
  <si>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</si>
  <si>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</si>
  <si>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</si>
  <si>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</si>
  <si>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</si>
  <si>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</si>
  <si>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</si>
  <si>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</si>
  <si>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</si>
  <si>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</si>
  <si>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</si>
  <si>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</si>
  <si>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</si>
  <si>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</si>
  <si>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</si>
  <si>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</si>
  <si>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</si>
  <si>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</si>
  <si>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</si>
  <si>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</si>
  <si>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</si>
  <si>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</si>
  <si>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</si>
  <si>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</si>
  <si>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</si>
  <si>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</si>
  <si>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</si>
  <si>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</si>
  <si>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</si>
  <si>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</si>
  <si>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</si>
  <si>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</si>
  <si>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</si>
  <si>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</si>
  <si>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</si>
  <si>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</si>
  <si>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</si>
  <si>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</si>
  <si>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</si>
  <si>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</si>
  <si>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</si>
  <si>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</si>
  <si>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</si>
  <si>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</si>
  <si>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</si>
  <si>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</si>
  <si>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</si>
  <si>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</si>
  <si>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</si>
  <si>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</si>
  <si>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</si>
  <si>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</si>
  <si>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</si>
  <si>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</si>
  <si>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</si>
  <si>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</si>
  <si>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</si>
  <si>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</si>
  <si>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</si>
  <si>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</si>
  <si>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</si>
  <si>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</si>
  <si>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</si>
  <si>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</si>
  <si>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</si>
  <si>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</si>
  <si>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</si>
  <si>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</si>
  <si>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</si>
  <si>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</si>
  <si>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</si>
  <si>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</si>
  <si>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</si>
  <si>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</si>
  <si>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</si>
  <si>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</si>
  <si>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</si>
  <si>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</si>
  <si>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</si>
  <si>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</si>
  <si>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</si>
  <si>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</si>
  <si>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</si>
  <si>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</si>
  <si>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</si>
  <si>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</si>
  <si>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</si>
  <si>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</si>
  <si>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</si>
  <si>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</si>
  <si>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</si>
  <si>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</si>
  <si>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</si>
  <si>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</si>
  <si>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</si>
  <si>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</si>
  <si>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</si>
  <si>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</si>
  <si>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</si>
  <si>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</si>
  <si>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</si>
  <si>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</si>
  <si>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</si>
  <si>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</si>
  <si>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</si>
  <si>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</si>
  <si>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</si>
  <si>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</si>
  <si>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</si>
  <si>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</si>
  <si>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</si>
  <si>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</si>
  <si>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</si>
  <si>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</si>
  <si>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</si>
  <si>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</si>
  <si>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</si>
  <si>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</si>
  <si>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</si>
  <si>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</si>
  <si>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</si>
  <si>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</si>
  <si>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</si>
  <si>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</si>
  <si>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</si>
  <si>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</si>
  <si>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</si>
  <si>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</si>
  <si>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</si>
  <si>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</si>
  <si>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</si>
  <si>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</si>
  <si>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</si>
  <si>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</si>
  <si>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</si>
  <si>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</si>
  <si>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</si>
  <si>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</si>
  <si>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</si>
  <si>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</si>
  <si>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</si>
  <si>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</si>
  <si>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</si>
  <si>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</si>
  <si>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</si>
  <si>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</si>
  <si>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</si>
  <si>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</si>
  <si>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</si>
  <si>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</si>
  <si>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</si>
  <si>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</si>
  <si>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</si>
  <si>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</si>
  <si>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</si>
  <si>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</si>
  <si>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</si>
  <si>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</si>
  <si>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</si>
  <si>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</si>
  <si>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</si>
  <si>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</si>
  <si>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</si>
  <si>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</si>
  <si>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</si>
  <si>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</si>
  <si>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</si>
  <si>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</si>
  <si>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</si>
  <si>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</si>
  <si>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</si>
  <si>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</si>
  <si>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</si>
  <si>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</si>
  <si>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</si>
  <si>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</si>
  <si>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</si>
  <si>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</si>
  <si>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</si>
  <si>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</si>
  <si>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</si>
  <si>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</si>
  <si>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</si>
  <si>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</si>
  <si>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</si>
  <si>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</si>
  <si>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</si>
  <si>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</si>
  <si>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</si>
  <si>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</si>
  <si>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</si>
  <si>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</si>
  <si>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</si>
  <si>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</si>
  <si>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</si>
  <si>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</si>
  <si>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</si>
  <si>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</si>
  <si>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</si>
  <si>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</si>
  <si>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</si>
  <si>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</si>
  <si>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</si>
  <si>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</si>
  <si>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</si>
  <si>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</si>
  <si>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</si>
  <si>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</si>
  <si>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</si>
  <si>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</si>
  <si>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</si>
  <si>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</si>
  <si>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</si>
  <si>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</si>
  <si>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</si>
  <si>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</si>
  <si>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</si>
  <si>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</si>
  <si>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</si>
  <si>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</si>
  <si>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</si>
  <si>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</si>
  <si>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</si>
  <si>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</si>
  <si>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</si>
  <si>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</si>
  <si>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</si>
  <si>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</si>
  <si>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</si>
  <si>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</si>
  <si>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</si>
  <si>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</si>
  <si>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</si>
  <si>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</si>
  <si>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</si>
  <si>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</si>
  <si>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</si>
  <si>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</si>
  <si>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</si>
  <si>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</si>
  <si>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</si>
  <si>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</si>
  <si>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</si>
  <si>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</si>
  <si>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</si>
  <si>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</si>
  <si>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</si>
  <si>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</si>
  <si>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</si>
  <si>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</si>
  <si>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</si>
  <si>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</si>
  <si>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</si>
  <si>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</si>
  <si>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</si>
  <si>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</si>
  <si>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</si>
  <si>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</si>
  <si>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</si>
  <si>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</si>
  <si>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</si>
  <si>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</si>
  <si>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</si>
  <si>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</si>
  <si>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</si>
  <si>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</si>
  <si>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</si>
  <si>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</si>
  <si>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</si>
  <si>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</si>
  <si>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</si>
  <si>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</si>
  <si>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</si>
  <si>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</si>
  <si>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</si>
  <si>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</si>
  <si>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</si>
  <si>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</si>
  <si>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</si>
  <si>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</si>
  <si>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</si>
  <si>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</si>
  <si>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</si>
  <si>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</si>
  <si>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</si>
  <si>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</si>
  <si>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</si>
  <si>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</si>
  <si>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</si>
  <si>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</si>
  <si>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</si>
  <si>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</si>
  <si>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</si>
  <si>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</si>
  <si>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</si>
  <si>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</si>
  <si>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</si>
  <si>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</si>
  <si>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</si>
  <si>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</si>
  <si>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</si>
  <si>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</si>
  <si>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</si>
  <si>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</si>
  <si>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</si>
  <si>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</si>
  <si>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</si>
  <si>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</si>
  <si>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</si>
  <si>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</si>
  <si>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</si>
  <si>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</si>
  <si>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</si>
  <si>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</si>
  <si>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</si>
  <si>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</si>
  <si>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</si>
  <si>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</si>
  <si>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</si>
  <si>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</si>
  <si>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</si>
  <si>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</si>
  <si>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</si>
  <si>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</si>
  <si>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</si>
  <si>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</si>
  <si>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</si>
  <si>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</si>
  <si>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</si>
  <si>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</si>
  <si>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</si>
  <si>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</si>
  <si>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</si>
  <si>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</si>
  <si>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</si>
  <si>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</si>
  <si>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</si>
  <si>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</si>
  <si>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</si>
  <si>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</si>
  <si>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</si>
  <si>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</si>
  <si>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</si>
  <si>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</si>
  <si>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</si>
  <si>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</si>
  <si>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</si>
  <si>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</si>
  <si>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</si>
  <si>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</si>
  <si>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</si>
  <si>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</si>
  <si>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</si>
  <si>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</si>
  <si>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</si>
  <si>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</si>
  <si>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</si>
  <si>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</si>
  <si>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</si>
  <si>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</si>
  <si>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</si>
  <si>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</si>
  <si>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</si>
  <si>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</si>
  <si>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</si>
  <si>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</si>
  <si>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</si>
  <si>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</si>
  <si>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</si>
  <si>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</si>
  <si>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</si>
  <si>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</si>
  <si>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</si>
  <si>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</si>
  <si>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</si>
  <si>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</si>
  <si>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</si>
  <si>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</si>
  <si>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</si>
  <si>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</si>
  <si>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</si>
  <si>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</si>
  <si>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</si>
  <si>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</si>
  <si>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</si>
  <si>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</si>
  <si>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</si>
  <si>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</si>
  <si>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</si>
  <si>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</si>
  <si>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</si>
  <si>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</si>
  <si>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</si>
  <si>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</si>
  <si>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</si>
  <si>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</si>
  <si>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</si>
  <si>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</si>
  <si>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</si>
  <si>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</si>
  <si>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</si>
  <si>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</si>
  <si>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</si>
  <si>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</si>
  <si>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</si>
  <si>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</si>
  <si>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</si>
  <si>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</si>
  <si>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</si>
  <si>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</si>
  <si>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</si>
  <si>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</si>
  <si>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</si>
  <si>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</si>
  <si>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</si>
  <si>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</si>
  <si>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</si>
  <si>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</si>
  <si>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</si>
  <si>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</si>
  <si>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</si>
  <si>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</si>
  <si>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</si>
  <si>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</si>
  <si>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</si>
  <si>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</si>
  <si>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</si>
  <si>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</si>
  <si>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</si>
  <si>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</si>
  <si>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</si>
  <si>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</si>
  <si>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</si>
  <si>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</si>
  <si>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</si>
  <si>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</si>
  <si>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</si>
  <si>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</si>
  <si>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</si>
  <si>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</si>
  <si>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</si>
  <si>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</si>
  <si>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</si>
  <si>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</si>
  <si>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</si>
  <si>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</si>
  <si>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</si>
  <si>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</si>
  <si>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</si>
  <si>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</si>
  <si>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</si>
  <si>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</si>
  <si>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</si>
  <si>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</si>
  <si>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</si>
  <si>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</si>
  <si>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</si>
  <si>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</si>
  <si>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</si>
  <si>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</si>
  <si>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</si>
  <si>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</si>
  <si>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</si>
  <si>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</si>
  <si>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</si>
  <si>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</si>
  <si>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</si>
  <si>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</si>
  <si>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</si>
  <si>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</si>
  <si>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</si>
  <si>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</si>
  <si>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</si>
  <si>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</si>
  <si>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</si>
  <si>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</si>
  <si>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</si>
  <si>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</si>
  <si>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</si>
  <si>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</si>
  <si>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</si>
  <si>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</si>
  <si>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</si>
  <si>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</si>
  <si>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</si>
  <si>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</si>
  <si>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</si>
  <si>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</si>
  <si>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</si>
  <si>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</si>
  <si>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</si>
  <si>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</si>
  <si>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</si>
  <si>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</si>
  <si>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</si>
  <si>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</si>
  <si>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</si>
  <si>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</si>
  <si>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</si>
  <si>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</si>
  <si>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</si>
  <si>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</si>
  <si>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</si>
  <si>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</si>
  <si>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</si>
  <si>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</si>
  <si>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</si>
  <si>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</si>
  <si>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</si>
  <si>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</si>
  <si>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</si>
  <si>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</si>
  <si>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</si>
  <si>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</si>
  <si>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</si>
  <si>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</si>
  <si>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</si>
  <si>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</si>
  <si>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</si>
  <si>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</si>
  <si>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</si>
  <si>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</si>
  <si>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</si>
  <si>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</si>
  <si>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</si>
  <si>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</si>
  <si>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</si>
  <si>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</si>
  <si>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</si>
  <si>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</si>
  <si>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</si>
  <si>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</si>
  <si>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</si>
  <si>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</si>
  <si>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</si>
  <si>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</si>
  <si>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</si>
  <si>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</si>
  <si>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</si>
  <si>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</si>
  <si>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</si>
  <si>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</si>
  <si>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</si>
  <si>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</si>
  <si>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</si>
  <si>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</si>
  <si>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</si>
  <si>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</si>
  <si>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</si>
  <si>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</si>
  <si>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</si>
  <si>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</si>
  <si>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</si>
  <si>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</si>
  <si>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</si>
  <si>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</si>
  <si>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</si>
  <si>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</si>
  <si>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</si>
  <si>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</si>
  <si>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</si>
  <si>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</si>
  <si>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</si>
  <si>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</si>
  <si>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</si>
  <si>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</si>
  <si>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</si>
  <si>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</si>
  <si>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</si>
  <si>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</si>
  <si>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</si>
  <si>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</si>
  <si>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</si>
  <si>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</si>
  <si>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</si>
  <si>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</si>
  <si>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</si>
  <si>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</si>
  <si>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</si>
  <si>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</si>
  <si>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</si>
  <si>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</si>
  <si>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</si>
  <si>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</si>
  <si>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</si>
  <si>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</si>
  <si>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</si>
  <si>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</si>
  <si>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</si>
  <si>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</si>
  <si>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</si>
  <si>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</si>
  <si>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</si>
  <si>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</si>
  <si>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</si>
  <si>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</si>
  <si>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</si>
  <si>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</si>
  <si>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</si>
  <si>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</si>
  <si>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</si>
  <si>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</si>
  <si>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</si>
  <si>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</si>
  <si>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</si>
  <si>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</si>
  <si>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</si>
  <si>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</si>
  <si>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</si>
  <si>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</si>
  <si>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</si>
  <si>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</si>
  <si>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</si>
  <si>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</si>
  <si>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</si>
  <si>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</si>
  <si>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</si>
  <si>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</si>
  <si>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</si>
  <si>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</si>
  <si>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</si>
  <si>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</si>
  <si>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</si>
  <si>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</si>
  <si>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</si>
  <si>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</si>
  <si>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</si>
  <si>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</si>
  <si>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</si>
  <si>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</si>
  <si>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</si>
  <si>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</si>
  <si>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</si>
  <si>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</si>
  <si>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</si>
  <si>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</si>
  <si>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</si>
  <si>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</si>
  <si>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</si>
  <si>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</si>
  <si>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</si>
  <si>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</si>
  <si>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</si>
  <si>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</si>
  <si>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</si>
  <si>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</si>
  <si>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</si>
  <si>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</si>
  <si>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</si>
  <si>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</si>
  <si>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</si>
  <si>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</si>
  <si>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</si>
  <si>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</si>
  <si>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</si>
  <si>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</si>
  <si>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</si>
  <si>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</si>
  <si>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</si>
  <si>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</si>
  <si>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</si>
  <si>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</si>
  <si>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</si>
  <si>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</si>
  <si>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</si>
  <si>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</si>
  <si>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</si>
  <si>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</si>
  <si>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</si>
  <si>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</si>
  <si>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</si>
  <si>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</si>
  <si>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</si>
  <si>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</si>
  <si>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</si>
  <si>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</si>
  <si>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</si>
  <si>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</si>
  <si>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</si>
  <si>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</si>
  <si>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</si>
  <si>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</si>
  <si>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</si>
  <si>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</si>
  <si>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</si>
  <si>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</si>
  <si>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</si>
  <si>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</si>
  <si>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</si>
  <si>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</si>
  <si>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</si>
  <si>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</si>
  <si>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</si>
  <si>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</si>
  <si>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</si>
  <si>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</si>
  <si>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</si>
  <si>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</si>
  <si>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</si>
  <si>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</si>
  <si>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</si>
  <si>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</si>
  <si>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</si>
  <si>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</si>
  <si>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</si>
  <si>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</si>
  <si>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</si>
  <si>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</si>
  <si>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</si>
  <si>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</si>
  <si>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</si>
  <si>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</si>
  <si>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</si>
  <si>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</si>
  <si>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</si>
  <si>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</si>
  <si>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</si>
  <si>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</si>
  <si>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</si>
  <si>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</si>
  <si>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</si>
  <si>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</si>
  <si>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</si>
  <si>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</si>
  <si>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</si>
  <si>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</si>
  <si>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</si>
  <si>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</si>
  <si>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</si>
  <si>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</si>
  <si>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</si>
  <si>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</si>
  <si>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</si>
  <si>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</si>
  <si>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</si>
  <si>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</si>
  <si>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</si>
  <si>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</si>
  <si>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</si>
  <si>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</si>
  <si>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</si>
  <si>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</si>
  <si>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</si>
  <si>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</si>
  <si>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</si>
  <si>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</si>
  <si>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</si>
  <si>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</si>
  <si>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</si>
  <si>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</si>
  <si>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</si>
  <si>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</si>
  <si>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</si>
  <si>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</si>
  <si>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</si>
  <si>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</si>
  <si>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</si>
  <si>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</si>
  <si>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</si>
  <si>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</si>
  <si>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</si>
  <si>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</si>
  <si>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</si>
  <si>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</si>
  <si>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</si>
  <si>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</si>
  <si>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</si>
  <si>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</si>
  <si>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</si>
  <si>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</si>
  <si>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</si>
  <si>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</si>
  <si>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</si>
  <si>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</si>
  <si>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</si>
  <si>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</si>
  <si>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</si>
  <si>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</si>
  <si>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</si>
  <si>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</si>
  <si>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</si>
  <si>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</si>
  <si>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</si>
  <si>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</si>
  <si>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</si>
  <si>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</si>
  <si>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</si>
  <si>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</si>
  <si>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</si>
  <si>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</si>
  <si>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</si>
  <si>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</si>
  <si>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</si>
  <si>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</si>
  <si>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</si>
  <si>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</si>
  <si>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</si>
  <si>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</si>
  <si>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</si>
  <si>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</si>
  <si>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</si>
  <si>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</si>
  <si>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</si>
  <si>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</si>
  <si>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</si>
  <si>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</si>
  <si>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</si>
  <si>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</si>
  <si>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</si>
  <si>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</si>
  <si>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</si>
  <si>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</si>
  <si>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</si>
  <si>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</si>
  <si>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</si>
  <si>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</si>
  <si>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</si>
  <si>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</si>
  <si>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</si>
  <si>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</si>
  <si>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</si>
  <si>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</si>
  <si>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</si>
  <si>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</si>
  <si>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</si>
  <si>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</si>
  <si>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</si>
  <si>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</si>
  <si>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</si>
  <si>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</si>
  <si>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</si>
  <si>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</si>
  <si>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</si>
  <si>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</si>
  <si>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</si>
  <si>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</si>
  <si>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</si>
  <si>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</si>
  <si>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</si>
  <si>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</si>
  <si>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</si>
  <si>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</si>
  <si>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</si>
  <si>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</si>
  <si>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</si>
  <si>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</si>
  <si>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</si>
  <si>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</si>
  <si>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</si>
  <si>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</si>
  <si>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</si>
  <si>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</si>
  <si>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</si>
  <si>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</si>
  <si>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</si>
  <si>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</si>
  <si>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</si>
  <si>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</si>
  <si>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</si>
  <si>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</si>
  <si>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</si>
  <si>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</si>
  <si>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</si>
  <si>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</si>
  <si>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</si>
  <si>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</si>
  <si>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</si>
  <si>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</si>
  <si>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</si>
  <si>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</si>
  <si>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</si>
  <si>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</si>
  <si>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</si>
  <si>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</si>
  <si>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</si>
  <si>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</si>
  <si>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</si>
  <si>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</si>
  <si>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</si>
  <si>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</si>
  <si>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</si>
  <si>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</si>
  <si>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</si>
  <si>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</si>
  <si>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</si>
  <si>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</si>
  <si>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</si>
  <si>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</si>
  <si>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</si>
  <si>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</si>
  <si>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</si>
  <si>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</si>
  <si>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</si>
  <si>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</si>
  <si>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</si>
  <si>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</si>
  <si>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</si>
  <si>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</si>
  <si>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</si>
  <si>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</si>
  <si>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</si>
  <si>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</si>
  <si>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</si>
  <si>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</si>
  <si>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</si>
  <si>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</si>
  <si>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</si>
  <si>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</si>
  <si>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</si>
  <si>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</si>
  <si>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</si>
  <si>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</si>
  <si>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</si>
  <si>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</si>
  <si>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</si>
  <si>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</si>
  <si>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</si>
  <si>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</si>
  <si>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</si>
  <si>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</si>
  <si>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</si>
  <si>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</si>
  <si>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</si>
  <si>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</si>
  <si>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</si>
  <si>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</si>
  <si>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</si>
  <si>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</si>
  <si>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</si>
  <si>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</si>
  <si>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</si>
  <si>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</si>
  <si>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</si>
  <si>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</si>
  <si>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</si>
  <si>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</si>
  <si>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</si>
  <si>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</si>
  <si>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</si>
  <si>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</si>
  <si>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</si>
  <si>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</si>
  <si>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</si>
  <si>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</si>
  <si>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</si>
  <si>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</si>
  <si>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</si>
  <si>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</si>
  <si>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</si>
  <si>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</si>
  <si>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</si>
  <si>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</si>
  <si>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</si>
  <si>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</si>
  <si>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</si>
  <si>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</si>
  <si>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</si>
  <si>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</si>
  <si>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</si>
  <si>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</si>
  <si>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</si>
  <si>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</si>
  <si>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</si>
  <si>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</si>
  <si>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</si>
  <si>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</si>
  <si>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</si>
  <si>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</si>
  <si>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</si>
  <si>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</si>
  <si>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</si>
  <si>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</si>
  <si>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</si>
  <si>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</si>
  <si>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</si>
  <si>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</si>
  <si>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</si>
  <si>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</si>
  <si>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</si>
  <si>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</si>
  <si>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</si>
  <si>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</si>
  <si>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</si>
  <si>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</si>
  <si>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</si>
  <si>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</si>
  <si>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</si>
  <si>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</si>
  <si>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</si>
  <si>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</si>
  <si>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</si>
  <si>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</si>
  <si>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</si>
  <si>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</si>
  <si>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</si>
  <si>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</si>
  <si>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</si>
  <si>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</si>
  <si>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</si>
  <si>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</si>
  <si>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</si>
  <si>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</si>
  <si>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</si>
  <si>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</si>
  <si>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</si>
  <si>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</si>
  <si>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</si>
  <si>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</si>
  <si>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</si>
  <si>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</si>
  <si>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</si>
  <si>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</si>
  <si>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</si>
  <si>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</si>
  <si>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</si>
  <si>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</si>
  <si>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</si>
  <si>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</si>
  <si>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</si>
  <si>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</si>
  <si>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</si>
  <si>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</si>
  <si>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</si>
  <si>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</si>
  <si>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</si>
  <si>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</si>
  <si>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</si>
  <si>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</si>
  <si>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</si>
  <si>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</si>
  <si>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</si>
  <si>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</si>
  <si>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</si>
  <si>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</si>
  <si>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</si>
  <si>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</si>
  <si>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</si>
  <si>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</si>
  <si>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</si>
  <si>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</si>
  <si>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</si>
  <si>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</si>
  <si>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</si>
  <si>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</si>
  <si>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</si>
  <si>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</si>
  <si>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</si>
  <si>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</si>
  <si>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</si>
  <si>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</si>
  <si>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</si>
  <si>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</si>
  <si>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</si>
  <si>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</si>
  <si>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</si>
  <si>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</si>
  <si>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</si>
  <si>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</si>
  <si>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</si>
  <si>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</si>
  <si>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</si>
  <si>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</si>
  <si>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</si>
  <si>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</si>
  <si>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</si>
  <si>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</si>
  <si>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</si>
  <si>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</si>
  <si>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</si>
  <si>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</si>
  <si>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</si>
  <si>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</si>
  <si>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</si>
  <si>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</si>
  <si>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</si>
  <si>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</si>
  <si>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</si>
  <si>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</si>
  <si>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</si>
  <si>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</si>
  <si>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</si>
  <si>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</si>
  <si>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</si>
  <si>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</si>
  <si>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</si>
  <si>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</si>
  <si>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</si>
  <si>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</si>
  <si>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</si>
  <si>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</si>
  <si>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</si>
  <si>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</si>
  <si>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</si>
  <si>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</si>
  <si>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</si>
  <si>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</si>
  <si>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</si>
  <si>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</si>
  <si>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</si>
  <si>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</si>
  <si>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</si>
  <si>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</si>
  <si>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</si>
  <si>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</si>
  <si>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</si>
  <si>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</si>
  <si>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</si>
  <si>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</si>
  <si>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</si>
  <si>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</si>
  <si>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</si>
  <si>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</si>
  <si>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</si>
  <si>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</si>
  <si>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</si>
  <si>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</si>
  <si>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</si>
  <si>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</si>
  <si>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</si>
  <si>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</si>
  <si>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</si>
  <si>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</si>
  <si>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</si>
  <si>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</si>
  <si>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</si>
  <si>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</si>
  <si>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</si>
  <si>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</si>
  <si>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</si>
  <si>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</si>
  <si>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</si>
  <si>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</si>
  <si>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</si>
  <si>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</si>
  <si>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</si>
  <si>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</si>
  <si>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</si>
  <si>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</si>
  <si>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</si>
  <si>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</si>
  <si>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</si>
  <si>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</si>
  <si>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</si>
  <si>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</si>
  <si>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</si>
  <si>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</si>
  <si>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</si>
  <si>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</si>
  <si>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</si>
  <si>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</si>
  <si>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</si>
  <si>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</si>
  <si>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</si>
  <si>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</si>
  <si>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</si>
  <si>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</si>
  <si>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</si>
  <si>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</si>
  <si>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</si>
  <si>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</si>
  <si>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</si>
  <si>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</si>
  <si>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</si>
  <si>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</si>
  <si>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</si>
  <si>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</si>
  <si>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</si>
  <si>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</si>
  <si>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</si>
  <si>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</si>
  <si>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</si>
  <si>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</si>
  <si>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</si>
  <si>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</si>
  <si>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</si>
  <si>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</si>
  <si>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</si>
  <si>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</si>
  <si>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</si>
  <si>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</si>
  <si>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</si>
  <si>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</si>
  <si>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</si>
  <si>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</si>
  <si>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</si>
  <si>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</si>
  <si>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</si>
  <si>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</si>
  <si>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</si>
  <si>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</si>
  <si>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</si>
  <si>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</si>
  <si>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</si>
  <si>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</si>
  <si>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</si>
  <si>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</si>
  <si>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</si>
  <si>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</si>
  <si>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</si>
  <si>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</si>
  <si>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</si>
  <si>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</si>
  <si>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</si>
  <si>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</si>
  <si>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</si>
  <si>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</si>
  <si>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</si>
  <si>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</si>
  <si>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</si>
  <si>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</si>
  <si>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</si>
  <si>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</si>
  <si>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</si>
  <si>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</si>
  <si>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</si>
  <si>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</si>
  <si>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</si>
  <si>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</si>
  <si>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</si>
  <si>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</si>
  <si>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</si>
  <si>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</si>
  <si>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</si>
  <si>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</si>
  <si>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</si>
  <si>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</si>
  <si>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</si>
  <si>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</si>
  <si>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</si>
  <si>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</si>
  <si>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</si>
  <si>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</si>
  <si>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</si>
  <si>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</si>
  <si>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</si>
  <si>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</si>
  <si>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</si>
  <si>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</si>
  <si>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</si>
  <si>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</si>
  <si>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</si>
  <si>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</si>
  <si>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</si>
  <si>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</si>
  <si>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</si>
  <si>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</si>
  <si>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</si>
  <si>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</si>
  <si>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</si>
  <si>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</si>
  <si>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</si>
  <si>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</si>
  <si>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</si>
  <si>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</si>
  <si>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</si>
  <si>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</si>
  <si>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</si>
  <si>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</si>
  <si>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</si>
  <si>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</si>
  <si>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</si>
  <si>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</si>
  <si>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</si>
  <si>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</si>
  <si>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</si>
  <si>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</si>
  <si>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</si>
  <si>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</si>
  <si>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</si>
  <si>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</si>
  <si>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</si>
  <si>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</si>
  <si>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</si>
  <si>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</si>
  <si>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</si>
  <si>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</si>
  <si>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</si>
  <si>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</si>
  <si>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</si>
  <si>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</si>
  <si>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</si>
  <si>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</si>
  <si>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</si>
  <si>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</si>
  <si>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</si>
  <si>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</si>
  <si>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</si>
  <si>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</si>
  <si>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</si>
  <si>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</si>
  <si>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</si>
  <si>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</si>
  <si>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</si>
  <si>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</si>
  <si>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</si>
  <si>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</si>
  <si>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</si>
  <si>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</si>
  <si>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</si>
  <si>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</si>
  <si>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</si>
  <si>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</si>
  <si>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</si>
  <si>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</si>
  <si>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</si>
  <si>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</si>
  <si>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</si>
  <si>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</si>
  <si>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</si>
  <si>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</si>
  <si>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</si>
  <si>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</si>
  <si>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</si>
  <si>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</si>
  <si>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</si>
  <si>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</si>
  <si>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</si>
  <si>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</si>
  <si>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</si>
  <si>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</si>
  <si>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</si>
  <si>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</si>
  <si>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</si>
  <si>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</si>
  <si>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</si>
  <si>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</si>
  <si>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</si>
  <si>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</si>
  <si>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</si>
  <si>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</si>
  <si>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</si>
  <si>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</si>
  <si>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</si>
  <si>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</si>
  <si>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</si>
  <si>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</si>
  <si>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</si>
  <si>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</si>
  <si>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</si>
  <si>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</si>
  <si>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</si>
  <si>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</si>
  <si>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</si>
  <si>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</si>
  <si>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</si>
  <si>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</si>
  <si>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</si>
  <si>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</si>
  <si>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</si>
  <si>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</si>
  <si>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</si>
  <si>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</si>
  <si>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</si>
  <si>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</si>
  <si>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</si>
  <si>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</si>
  <si>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</si>
  <si>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</si>
  <si>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</si>
  <si>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</si>
  <si>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</si>
  <si>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</si>
  <si>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</si>
  <si>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</si>
  <si>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</si>
  <si>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</si>
  <si>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</si>
  <si>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</si>
  <si>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</si>
  <si>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</si>
  <si>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</si>
  <si>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</si>
  <si>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</si>
  <si>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</si>
  <si>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</si>
  <si>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</si>
  <si>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</si>
  <si>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</si>
  <si>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</si>
  <si>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</si>
  <si>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</si>
  <si>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</si>
  <si>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</si>
  <si>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</si>
  <si>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</si>
  <si>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</si>
  <si>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</si>
  <si>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</si>
  <si>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</si>
  <si>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</si>
  <si>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</si>
  <si>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</si>
  <si>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</si>
  <si>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</si>
  <si>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</si>
  <si>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</si>
  <si>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</si>
  <si>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</si>
  <si>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</si>
  <si>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</si>
  <si>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</si>
  <si>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</si>
  <si>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</si>
  <si>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</si>
  <si>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</si>
  <si>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</si>
  <si>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</si>
  <si>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</si>
  <si>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</si>
  <si>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</si>
  <si>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</si>
  <si>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</si>
  <si>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</si>
  <si>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</si>
  <si>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</si>
  <si>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</si>
  <si>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</si>
  <si>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</si>
  <si>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</si>
  <si>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</si>
  <si>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</si>
  <si>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</si>
  <si>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</si>
  <si>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</si>
  <si>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</si>
  <si>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</si>
  <si>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</si>
  <si>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</si>
  <si>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</si>
  <si>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</si>
  <si>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</si>
  <si>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</si>
  <si>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</si>
  <si>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</si>
  <si>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</si>
  <si>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</si>
  <si>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</si>
  <si>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</si>
  <si>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</si>
  <si>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</si>
  <si>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</si>
  <si>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</si>
  <si>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</si>
  <si>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</si>
  <si>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</si>
  <si>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</si>
  <si>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</si>
  <si>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</si>
  <si>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</si>
  <si>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</si>
  <si>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</si>
  <si>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</si>
  <si>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</si>
  <si>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</si>
  <si>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</si>
  <si>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</si>
  <si>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</si>
  <si>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</si>
  <si>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</si>
  <si>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</si>
  <si>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</si>
  <si>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</si>
  <si>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</si>
  <si>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</si>
  <si>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</si>
  <si>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</si>
  <si>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</si>
  <si>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</si>
  <si>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</si>
  <si>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</si>
  <si>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</si>
  <si>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</si>
  <si>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</si>
  <si>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</si>
  <si>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</si>
  <si>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</si>
  <si>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</si>
  <si>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</si>
  <si>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</si>
  <si>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</si>
  <si>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</si>
  <si>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</si>
  <si>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</si>
  <si>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</si>
  <si>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</si>
  <si>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</si>
  <si>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</si>
  <si>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</si>
  <si>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</si>
  <si>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</si>
  <si>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</si>
  <si>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</si>
  <si>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</si>
  <si>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</si>
  <si>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</si>
  <si>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</si>
  <si>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</si>
  <si>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</si>
  <si>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</si>
  <si>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</si>
  <si>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</si>
  <si>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</si>
  <si>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</si>
  <si>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</si>
  <si>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</si>
  <si>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</si>
  <si>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</si>
  <si>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</si>
  <si>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</si>
  <si>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</si>
  <si>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</si>
  <si>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</si>
  <si>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</si>
  <si>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</si>
  <si>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</si>
  <si>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</si>
  <si>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</si>
  <si>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</si>
  <si>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</si>
  <si>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</si>
  <si>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</si>
  <si>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</si>
  <si>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</si>
  <si>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</si>
  <si>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</si>
  <si>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</si>
  <si>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</si>
  <si>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</si>
  <si>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</si>
  <si>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</si>
  <si>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</si>
  <si>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</si>
  <si>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</si>
  <si>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</si>
  <si>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</si>
  <si>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</si>
  <si>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</si>
  <si>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</si>
  <si>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</si>
  <si>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</si>
  <si>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</si>
  <si>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</si>
  <si>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</si>
  <si>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</si>
  <si>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</si>
  <si>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</si>
  <si>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</si>
  <si>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</si>
  <si>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</si>
  <si>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</si>
  <si>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</si>
  <si>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</si>
  <si>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</si>
  <si>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</si>
  <si>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</si>
  <si>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</si>
  <si>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</si>
  <si>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</si>
  <si>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</si>
  <si>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</si>
  <si>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</si>
  <si>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</si>
  <si>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</si>
  <si>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</si>
  <si>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</si>
  <si>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</si>
  <si>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</si>
  <si>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</si>
  <si>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</si>
  <si>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</si>
  <si>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</si>
  <si>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</si>
  <si>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</si>
  <si>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</si>
  <si>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</si>
  <si>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</si>
  <si>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</si>
  <si>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</si>
  <si>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</si>
  <si>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</si>
  <si>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</si>
  <si>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</si>
  <si>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</si>
  <si>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</si>
  <si>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</si>
  <si>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</si>
  <si>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</si>
  <si>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</si>
  <si>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</si>
  <si>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</si>
  <si>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</si>
  <si>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</si>
  <si>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</si>
  <si>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</si>
  <si>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</si>
  <si>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</si>
  <si>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</si>
  <si>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</si>
  <si>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</si>
  <si>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</si>
  <si>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</si>
  <si>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</si>
  <si>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</si>
  <si>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</si>
  <si>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</si>
  <si>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</si>
  <si>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</si>
  <si>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</si>
  <si>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</si>
  <si>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</si>
  <si>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</si>
  <si>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</si>
  <si>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</si>
  <si>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</si>
  <si>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</si>
  <si>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</si>
  <si>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</si>
  <si>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</si>
  <si>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</si>
  <si>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</si>
  <si>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</si>
  <si>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</si>
  <si>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</si>
  <si>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</si>
  <si>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</si>
  <si>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</si>
  <si>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</si>
  <si>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</si>
  <si>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</si>
  <si>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</si>
  <si>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</si>
  <si>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</si>
  <si>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</si>
  <si>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</si>
  <si>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</si>
  <si>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</si>
  <si>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</si>
  <si>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</si>
  <si>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</si>
  <si>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</si>
  <si>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</si>
  <si>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</si>
  <si>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</si>
  <si>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</si>
  <si>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</si>
  <si>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</si>
  <si>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</si>
  <si>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</si>
  <si>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</si>
  <si>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</si>
  <si>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</si>
  <si>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</si>
  <si>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</si>
  <si>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</si>
  <si>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</si>
  <si>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</si>
  <si>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</si>
  <si>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</si>
  <si>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</si>
  <si>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</si>
  <si>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</si>
  <si>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</si>
  <si>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</si>
  <si>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</si>
  <si>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</si>
  <si>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</si>
  <si>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</si>
  <si>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</si>
  <si>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</si>
  <si>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</si>
  <si>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</si>
  <si>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</si>
  <si>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</si>
  <si>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</si>
  <si>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</si>
  <si>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</si>
  <si>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</si>
  <si>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</si>
  <si>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</si>
  <si>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</si>
  <si>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</si>
  <si>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</si>
  <si>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</si>
  <si>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</si>
  <si>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</si>
  <si>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</si>
  <si>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</si>
  <si>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</si>
  <si>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</si>
  <si>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</si>
  <si>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</si>
  <si>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</si>
  <si>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</si>
  <si>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</si>
  <si>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</si>
  <si>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</si>
  <si>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</si>
  <si>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</si>
  <si>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</si>
  <si>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</si>
  <si>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</si>
  <si>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</si>
  <si>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</si>
  <si>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</si>
  <si>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</si>
  <si>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</si>
  <si>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</si>
  <si>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</si>
  <si>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</si>
  <si>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</si>
  <si>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</si>
  <si>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</si>
  <si>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</si>
  <si>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</si>
  <si>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</si>
  <si>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</si>
  <si>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</si>
  <si>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</si>
  <si>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</si>
  <si>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</si>
  <si>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</si>
  <si>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</si>
  <si>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</si>
  <si>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</si>
  <si>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</si>
  <si>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</si>
  <si>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</si>
  <si>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</si>
  <si>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</si>
  <si>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</si>
  <si>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</si>
  <si>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</si>
  <si>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</si>
  <si>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</si>
  <si>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</si>
  <si>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</si>
  <si>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</si>
  <si>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</si>
  <si>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</si>
  <si>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</si>
  <si>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</si>
  <si>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</si>
  <si>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</si>
  <si>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</si>
  <si>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</si>
  <si>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</si>
  <si>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</si>
  <si>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</si>
  <si>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</si>
  <si>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</si>
  <si>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</si>
  <si>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</si>
  <si>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</si>
  <si>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</si>
  <si>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</si>
  <si>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</si>
  <si>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</si>
  <si>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</si>
  <si>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</si>
  <si>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</si>
  <si>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</si>
  <si>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</si>
  <si>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</si>
  <si>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</si>
  <si>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</si>
  <si>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</si>
  <si>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</si>
  <si>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</si>
  <si>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</si>
  <si>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</si>
  <si>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</si>
  <si>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</si>
  <si>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</si>
  <si>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</si>
  <si>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</si>
  <si>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</si>
  <si>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</si>
  <si>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</si>
  <si>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</si>
  <si>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</si>
  <si>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</si>
  <si>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</si>
  <si>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</si>
  <si>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</si>
  <si>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</si>
  <si>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</si>
  <si>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</si>
  <si>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</si>
  <si>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</si>
  <si>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</si>
  <si>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</si>
  <si>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</si>
  <si>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</si>
  <si>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</si>
  <si>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</si>
  <si>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</si>
  <si>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</si>
  <si>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</si>
  <si>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</si>
  <si>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</si>
  <si>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</si>
  <si>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</si>
  <si>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</si>
  <si>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</si>
  <si>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</si>
  <si>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</si>
  <si>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</si>
  <si>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</si>
  <si>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</si>
  <si>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</si>
  <si>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</si>
  <si>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</si>
  <si>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</si>
  <si>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</si>
  <si>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</si>
  <si>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</si>
  <si>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</si>
  <si>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</si>
  <si>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</si>
  <si>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</si>
  <si>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</si>
  <si>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</si>
  <si>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</si>
  <si>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</si>
  <si>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</si>
  <si>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</si>
  <si>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</si>
  <si>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</si>
  <si>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</si>
  <si>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</si>
  <si>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</si>
  <si>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</si>
  <si>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</si>
  <si>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</si>
  <si>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</si>
  <si>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</si>
  <si>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</si>
  <si>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</si>
  <si>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</si>
  <si>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</si>
  <si>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</si>
  <si>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</si>
  <si>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</si>
  <si>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</si>
  <si>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</si>
  <si>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</si>
  <si>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</si>
  <si>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</si>
  <si>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</si>
  <si>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</si>
  <si>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</si>
  <si>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</si>
  <si>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</si>
  <si>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</si>
  <si>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</si>
  <si>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</si>
  <si>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</si>
  <si>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</si>
  <si>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</si>
  <si>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</si>
  <si>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</si>
  <si>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</si>
  <si>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</si>
  <si>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</si>
  <si>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</si>
  <si>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</si>
  <si>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</si>
  <si>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</si>
  <si>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</si>
  <si>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</si>
  <si>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</si>
  <si>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</si>
  <si>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</si>
  <si>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</si>
  <si>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</si>
  <si>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</si>
  <si>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</si>
  <si>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</si>
  <si>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</si>
  <si>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</si>
  <si>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</si>
  <si>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</si>
  <si>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</si>
  <si>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</si>
  <si>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</si>
  <si>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</si>
  <si>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</si>
  <si>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</si>
  <si>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</si>
  <si>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</si>
  <si>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</si>
  <si>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</si>
  <si>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</si>
  <si>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</si>
  <si>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</si>
  <si>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</si>
  <si>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</si>
  <si>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</si>
  <si>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</si>
  <si>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</si>
  <si>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</si>
  <si>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</si>
  <si>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</si>
  <si>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</si>
  <si>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</si>
  <si>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</si>
  <si>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</si>
  <si>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</si>
  <si>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</si>
  <si>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</si>
  <si>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</si>
  <si>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</si>
  <si>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</si>
  <si>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</si>
  <si>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</si>
  <si>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</si>
  <si>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</si>
  <si>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</si>
  <si>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</si>
  <si>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</si>
  <si>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</si>
  <si>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</si>
  <si>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</si>
  <si>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</si>
  <si>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</si>
  <si>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</si>
  <si>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</si>
  <si>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</si>
  <si>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</si>
  <si>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</si>
  <si>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</si>
  <si>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</si>
  <si>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</si>
  <si>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</si>
  <si>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</si>
  <si>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</si>
  <si>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</si>
  <si>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</si>
  <si>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</si>
  <si>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</si>
  <si>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</si>
  <si>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</si>
  <si>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</si>
  <si>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</si>
  <si>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</si>
  <si>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</si>
  <si>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</si>
  <si>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</si>
  <si>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</si>
  <si>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</si>
  <si>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</si>
  <si>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</si>
  <si>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</si>
  <si>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</si>
  <si>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</si>
  <si>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</si>
  <si>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</si>
  <si>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</si>
  <si>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</si>
  <si>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</si>
  <si>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</si>
  <si>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</si>
  <si>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</si>
  <si>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</si>
  <si>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</si>
  <si>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</si>
  <si>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</si>
  <si>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</si>
  <si>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</si>
  <si>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</si>
  <si>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</si>
  <si>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</si>
  <si>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</si>
  <si>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</si>
  <si>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</si>
  <si>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</si>
  <si>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</si>
  <si>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</si>
  <si>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</si>
  <si>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</si>
  <si>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</si>
  <si>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</si>
  <si>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</si>
  <si>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</si>
  <si>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</si>
  <si>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</si>
  <si>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</si>
  <si>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</si>
  <si>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</si>
  <si>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</si>
  <si>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</si>
  <si>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</si>
  <si>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</si>
  <si>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</si>
  <si>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</si>
  <si>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</si>
  <si>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</si>
  <si>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</si>
  <si>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</si>
  <si>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</si>
  <si>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</si>
  <si>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</si>
  <si>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</si>
  <si>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</si>
  <si>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</si>
  <si>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</si>
  <si>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</si>
  <si>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</si>
  <si>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</si>
  <si>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</si>
  <si>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</si>
  <si>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</si>
  <si>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</si>
  <si>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</si>
  <si>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</si>
  <si>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</si>
  <si>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</si>
  <si>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</si>
  <si>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</si>
  <si>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</si>
  <si>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</si>
  <si>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</si>
  <si>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</si>
  <si>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</si>
  <si>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</si>
  <si>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</si>
  <si>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</si>
  <si>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</si>
  <si>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</si>
  <si>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</si>
  <si>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</si>
  <si>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</si>
  <si>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</si>
  <si>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</si>
  <si>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</si>
  <si>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</si>
  <si>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</si>
  <si>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</si>
  <si>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</si>
  <si>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</si>
  <si>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</si>
  <si>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</si>
  <si>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</si>
  <si>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</si>
  <si>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</si>
  <si>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</si>
  <si>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</si>
  <si>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</si>
  <si>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</si>
  <si>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</si>
  <si>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</si>
  <si>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</si>
  <si>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</si>
  <si>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</si>
  <si>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</si>
  <si>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</si>
  <si>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</si>
  <si>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</si>
  <si>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</si>
  <si>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</si>
  <si>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</si>
  <si>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</si>
  <si>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</si>
  <si>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</si>
  <si>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</si>
  <si>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</si>
  <si>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</si>
  <si>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</si>
  <si>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</si>
  <si>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</si>
  <si>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</si>
  <si>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</si>
  <si>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</si>
  <si>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</si>
  <si>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</si>
  <si>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</si>
  <si>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</si>
  <si>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</si>
  <si>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</si>
  <si>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</si>
  <si>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</si>
  <si>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</si>
  <si>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</si>
  <si>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</si>
  <si>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</si>
  <si>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</si>
  <si>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</si>
  <si>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</si>
  <si>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</si>
  <si>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</si>
  <si>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</si>
  <si>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</si>
  <si>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</si>
  <si>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</si>
  <si>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</si>
  <si>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</si>
  <si>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</si>
  <si>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</si>
  <si>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</si>
  <si>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</si>
  <si>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</si>
  <si>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</si>
  <si>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</si>
  <si>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</si>
  <si>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</si>
  <si>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</si>
  <si>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</si>
  <si>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</si>
  <si>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</si>
  <si>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</si>
  <si>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</si>
  <si>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</si>
  <si>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</si>
  <si>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</si>
  <si>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</si>
  <si>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</si>
  <si>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</si>
  <si>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</si>
  <si>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</si>
  <si>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</si>
  <si>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</si>
  <si>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</si>
  <si>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</si>
  <si>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</si>
  <si>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</si>
  <si>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</si>
  <si>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</si>
  <si>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</si>
  <si>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</si>
  <si>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</si>
  <si>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</si>
  <si>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</si>
  <si>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</si>
  <si>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</si>
  <si>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</si>
  <si>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</si>
  <si>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</si>
  <si>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</si>
  <si>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</si>
  <si>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</si>
  <si>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</si>
  <si>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</si>
  <si>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</si>
  <si>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</si>
  <si>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</si>
  <si>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</si>
  <si>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</si>
  <si>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</si>
  <si>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</si>
  <si>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</si>
  <si>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</si>
  <si>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</si>
  <si>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</si>
  <si>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</si>
  <si>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</si>
  <si>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</si>
  <si>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</si>
  <si>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</si>
  <si>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</si>
  <si>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</si>
  <si>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</si>
  <si>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</si>
  <si>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</si>
  <si>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</si>
  <si>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</si>
  <si>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</si>
  <si>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</si>
  <si>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</si>
  <si>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</si>
  <si>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</si>
  <si>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</si>
  <si>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</si>
  <si>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</si>
  <si>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</si>
  <si>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</si>
  <si>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</si>
  <si>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</si>
  <si>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</si>
  <si>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</si>
  <si>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</si>
  <si>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</si>
  <si>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</si>
  <si>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</si>
  <si>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</si>
  <si>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</si>
  <si>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</si>
  <si>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</si>
  <si>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</si>
  <si>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</si>
  <si>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</si>
  <si>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</si>
  <si>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</si>
  <si>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</si>
  <si>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</si>
  <si>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</si>
  <si>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</si>
  <si>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</si>
  <si>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</si>
  <si>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</si>
  <si>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</si>
  <si>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</si>
  <si>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</si>
  <si>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</si>
  <si>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</si>
  <si>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</si>
  <si>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</si>
  <si>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</si>
  <si>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</si>
  <si>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</si>
  <si>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</si>
  <si>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</si>
  <si>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</si>
  <si>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</si>
  <si>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</si>
  <si>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</si>
  <si>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</si>
  <si>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</si>
  <si>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</si>
  <si>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</si>
  <si>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</si>
  <si>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</si>
  <si>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</si>
  <si>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</si>
  <si>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</si>
  <si>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</si>
  <si>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</si>
  <si>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</si>
  <si>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</si>
  <si>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</si>
  <si>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</si>
  <si>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</si>
  <si>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</si>
  <si>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</si>
  <si>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</si>
  <si>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</si>
  <si>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</si>
  <si>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</si>
  <si>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</si>
  <si>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</si>
  <si>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</si>
  <si>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</si>
  <si>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</si>
  <si>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</si>
  <si>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</si>
  <si>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</si>
  <si>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</si>
  <si>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</si>
  <si>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</si>
  <si>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</si>
  <si>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</si>
  <si>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</si>
  <si>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</si>
  <si>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</si>
  <si>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</si>
  <si>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</si>
  <si>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</si>
  <si>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</si>
  <si>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</si>
  <si>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</si>
  <si>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</si>
  <si>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</si>
  <si>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</si>
  <si>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</si>
  <si>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</si>
  <si>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</si>
  <si>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</si>
  <si>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</si>
  <si>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</si>
  <si>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</si>
  <si>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</si>
  <si>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</si>
  <si>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</si>
  <si>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</si>
  <si>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</si>
  <si>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</si>
  <si>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</si>
  <si>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</si>
  <si>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</si>
  <si>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</si>
  <si>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</si>
  <si>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</si>
  <si>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</si>
  <si>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</si>
  <si>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</si>
  <si>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</si>
  <si>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</si>
  <si>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</si>
  <si>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</si>
  <si>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</si>
  <si>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</si>
  <si>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</si>
  <si>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</si>
  <si>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</si>
  <si>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</si>
  <si>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</si>
  <si>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</si>
  <si>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</si>
  <si>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</si>
  <si>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</si>
  <si>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</si>
  <si>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</si>
  <si>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</si>
  <si>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</si>
  <si>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</si>
  <si>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</si>
  <si>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</si>
  <si>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</si>
  <si>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</si>
  <si>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</si>
  <si>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</si>
  <si>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</si>
  <si>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</si>
  <si>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</si>
  <si>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</si>
  <si>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</si>
  <si>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</si>
  <si>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</si>
  <si>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</si>
  <si>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</si>
  <si>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</si>
  <si>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</si>
  <si>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</si>
  <si>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</si>
  <si>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</si>
  <si>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</si>
  <si>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</si>
  <si>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</si>
  <si>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</si>
  <si>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</si>
  <si>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</si>
  <si>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</si>
  <si>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</si>
  <si>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</si>
  <si>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</si>
  <si>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</si>
  <si>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</si>
  <si>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</si>
  <si>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</si>
  <si>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</si>
  <si>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</si>
  <si>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</si>
  <si>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</si>
  <si>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</si>
  <si>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</si>
  <si>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</si>
  <si>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</si>
  <si>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</si>
  <si>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</si>
  <si>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</si>
  <si>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</si>
  <si>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</si>
  <si>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</si>
  <si>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</si>
  <si>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</si>
  <si>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</si>
  <si>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</si>
  <si>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</si>
  <si>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</si>
  <si>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</si>
  <si>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</si>
  <si>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</si>
  <si>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</si>
  <si>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</si>
  <si>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</si>
  <si>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</si>
  <si>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</si>
  <si>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</si>
  <si>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</si>
  <si>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</si>
  <si>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</si>
  <si>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</si>
  <si>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</si>
  <si>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</si>
  <si>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</si>
  <si>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</si>
  <si>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</si>
  <si>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</si>
  <si>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</si>
  <si>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</si>
  <si>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</si>
  <si>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</si>
  <si>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</si>
  <si>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</si>
  <si>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</si>
  <si>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</si>
  <si>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</si>
  <si>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</si>
  <si>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</si>
  <si>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</si>
  <si>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</si>
  <si>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</si>
  <si>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</si>
  <si>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</si>
  <si>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</si>
  <si>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</si>
  <si>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</si>
  <si>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</si>
  <si>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</si>
  <si>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</si>
  <si>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</si>
  <si>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</si>
  <si>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</si>
  <si>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</si>
  <si>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</si>
  <si>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</si>
  <si>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</si>
  <si>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</si>
  <si>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</si>
  <si>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</si>
  <si>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</si>
  <si>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</si>
  <si>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</si>
  <si>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</si>
  <si>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</si>
  <si>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</si>
  <si>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</si>
  <si>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</si>
  <si>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</si>
  <si>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</si>
  <si>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</si>
  <si>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</si>
  <si>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</si>
  <si>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</si>
  <si>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</si>
  <si>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</si>
  <si>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</si>
  <si>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</si>
  <si>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</si>
  <si>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</si>
  <si>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</si>
  <si>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</si>
  <si>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</si>
  <si>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</si>
  <si>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</si>
  <si>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</si>
  <si>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</si>
  <si>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</si>
  <si>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</si>
  <si>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</si>
  <si>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</si>
  <si>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</si>
  <si>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</si>
  <si>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</si>
  <si>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</si>
  <si>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</si>
  <si>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</si>
  <si>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</si>
  <si>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</si>
  <si>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</si>
  <si>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</si>
  <si>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</si>
  <si>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</si>
  <si>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</si>
  <si>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</si>
  <si>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</si>
  <si>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</si>
  <si>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</si>
  <si>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</si>
  <si>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</si>
  <si>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</si>
  <si>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</si>
  <si>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</si>
  <si>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</si>
  <si>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</si>
  <si>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</si>
  <si>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</si>
  <si>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</si>
  <si>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</si>
  <si>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</si>
  <si>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</si>
  <si>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</si>
  <si>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</si>
  <si>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</si>
  <si>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</si>
  <si>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</si>
  <si>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</si>
  <si>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</si>
  <si>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</si>
  <si>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</si>
  <si>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</si>
  <si>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</si>
  <si>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</si>
  <si>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</si>
  <si>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</si>
  <si>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</si>
  <si>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</si>
  <si>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</si>
  <si>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</si>
  <si>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</si>
  <si>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</si>
  <si>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</si>
  <si>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</si>
  <si>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</si>
  <si>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</si>
  <si>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</si>
  <si>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</si>
  <si>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</si>
  <si>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</si>
  <si>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</si>
  <si>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</si>
  <si>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</si>
  <si>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</si>
  <si>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</si>
  <si>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</si>
  <si>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</si>
  <si>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</si>
  <si>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</si>
  <si>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</si>
  <si>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</si>
  <si>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</si>
  <si>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</si>
  <si>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</si>
  <si>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</si>
  <si>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</si>
  <si>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</si>
  <si>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</si>
  <si>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</si>
  <si>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</si>
  <si>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</si>
  <si>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</si>
  <si>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</si>
  <si>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</si>
  <si>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</si>
  <si>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</si>
  <si>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</si>
  <si>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</si>
  <si>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</si>
  <si>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</si>
  <si>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</si>
  <si>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</si>
  <si>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</si>
  <si>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</si>
  <si>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</si>
  <si>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</si>
  <si>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</si>
  <si>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</si>
  <si>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</si>
  <si>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</si>
  <si>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</si>
  <si>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</si>
  <si>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</si>
  <si>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</si>
  <si>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</si>
  <si>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</si>
  <si>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</si>
  <si>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</si>
  <si>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</si>
  <si>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</si>
  <si>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</si>
  <si>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</si>
  <si>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</si>
  <si>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</si>
  <si>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</si>
  <si>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</si>
  <si>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</si>
  <si>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</si>
  <si>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</si>
  <si>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</si>
  <si>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</si>
  <si>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</si>
  <si>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</si>
  <si>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</si>
  <si>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</si>
  <si>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</si>
  <si>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</si>
  <si>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</si>
  <si>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</si>
  <si>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</si>
  <si>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</si>
  <si>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</si>
  <si>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</si>
  <si>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</si>
  <si>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</si>
  <si>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</si>
  <si>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</si>
  <si>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</si>
  <si>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</si>
  <si>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</si>
  <si>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</si>
  <si>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</si>
  <si>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</si>
  <si>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</si>
  <si>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</si>
  <si>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</si>
  <si>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</si>
  <si>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</si>
  <si>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</si>
  <si>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</si>
  <si>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</si>
  <si>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</si>
  <si>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</si>
  <si>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</si>
  <si>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</si>
  <si>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</si>
  <si>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</si>
  <si>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</si>
  <si>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</si>
  <si>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</si>
  <si>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</si>
  <si>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</si>
  <si>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</si>
  <si>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</si>
  <si>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</si>
  <si>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</si>
  <si>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</si>
  <si>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</si>
  <si>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</si>
  <si>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</si>
  <si>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</si>
  <si>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</si>
  <si>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</si>
  <si>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</si>
  <si>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</si>
  <si>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</si>
  <si>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</si>
  <si>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</si>
  <si>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</si>
  <si>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</si>
  <si>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</si>
  <si>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</si>
  <si>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</si>
  <si>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</si>
  <si>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</si>
  <si>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</si>
  <si>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</si>
  <si>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</si>
  <si>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</si>
  <si>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</si>
  <si>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</si>
  <si>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</si>
  <si>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</si>
  <si>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</si>
  <si>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</si>
  <si>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</si>
  <si>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</si>
  <si>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</si>
  <si>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</si>
  <si>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</si>
  <si>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</si>
  <si>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</si>
  <si>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</si>
  <si>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</si>
  <si>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</si>
  <si>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</si>
  <si>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</si>
  <si>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</si>
  <si>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</si>
  <si>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</si>
  <si>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</si>
  <si>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</si>
  <si>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</si>
  <si>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</si>
  <si>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</si>
  <si>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</si>
  <si>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</si>
  <si>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</si>
  <si>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</si>
  <si>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</si>
  <si>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</si>
  <si>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</si>
  <si>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</si>
  <si>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</si>
  <si>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</si>
  <si>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</si>
  <si>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</si>
  <si>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</si>
  <si>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</si>
  <si>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</si>
  <si>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</si>
  <si>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</si>
  <si>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</si>
  <si>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</si>
  <si>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</si>
  <si>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</si>
  <si>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</si>
  <si>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</si>
  <si>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</si>
  <si>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</si>
  <si>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</si>
  <si>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</si>
  <si>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</si>
  <si>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</si>
  <si>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</si>
  <si>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</si>
  <si>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</si>
  <si>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</si>
  <si>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</si>
  <si>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</si>
  <si>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</si>
  <si>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</si>
  <si>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</si>
  <si>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</si>
  <si>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</si>
  <si>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</si>
  <si>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</si>
  <si>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</si>
  <si>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</si>
  <si>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</si>
  <si>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</si>
  <si>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</si>
  <si>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</si>
  <si>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</si>
  <si>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</si>
  <si>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</si>
  <si>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</si>
  <si>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</si>
  <si>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</si>
  <si>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</si>
  <si>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</si>
  <si>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</si>
  <si>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</si>
  <si>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</si>
  <si>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</si>
  <si>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</si>
  <si>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</si>
  <si>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</si>
  <si>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</si>
  <si>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</si>
  <si>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</si>
  <si>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</si>
  <si>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</si>
  <si>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</si>
  <si>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</si>
  <si>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</si>
  <si>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</si>
  <si>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</si>
  <si>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</si>
  <si>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</si>
  <si>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</si>
  <si>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</si>
  <si>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</si>
  <si>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</si>
  <si>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</si>
  <si>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</si>
  <si>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</si>
  <si>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</si>
  <si>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</si>
  <si>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</si>
  <si>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</si>
  <si>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</si>
  <si>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</si>
  <si>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</si>
  <si>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</si>
  <si>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</si>
  <si>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</si>
  <si>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</si>
  <si>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</si>
  <si>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</si>
  <si>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</si>
  <si>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</si>
  <si>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</si>
  <si>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</si>
  <si>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</si>
  <si>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</si>
  <si>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</si>
  <si>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</si>
  <si>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</si>
  <si>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</si>
  <si>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</si>
  <si>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</si>
  <si>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</si>
  <si>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</si>
  <si>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</si>
  <si>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</si>
  <si>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</si>
  <si>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</si>
  <si>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</si>
  <si>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</si>
  <si>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</si>
  <si>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</si>
  <si>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</si>
  <si>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</si>
  <si>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</si>
  <si>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</si>
  <si>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</si>
  <si>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</si>
  <si>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</si>
  <si>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</si>
  <si>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</si>
  <si>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</si>
  <si>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</si>
  <si>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</si>
  <si>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</si>
  <si>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</si>
  <si>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</si>
  <si>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</si>
  <si>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</si>
  <si>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</si>
  <si>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</si>
  <si>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</si>
  <si>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</si>
  <si>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</si>
  <si>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</si>
  <si>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</si>
  <si>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</si>
  <si>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</si>
  <si>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</si>
  <si>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</si>
  <si>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</si>
  <si>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</si>
  <si>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</si>
  <si>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</si>
  <si>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</si>
  <si>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</si>
  <si>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</si>
  <si>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</si>
  <si>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</si>
  <si>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</si>
  <si>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</si>
  <si>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</si>
  <si>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</si>
  <si>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</si>
  <si>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</si>
  <si>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</si>
  <si>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</si>
  <si>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</si>
  <si>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</si>
  <si>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</si>
  <si>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</si>
  <si>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</si>
  <si>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</si>
  <si>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</si>
  <si>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</si>
  <si>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</si>
  <si>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</si>
  <si>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</si>
  <si>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</si>
  <si>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</si>
  <si>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</si>
  <si>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</si>
  <si>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</si>
  <si>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</si>
  <si>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</si>
  <si>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</si>
  <si>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</si>
  <si>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</si>
  <si>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</si>
  <si>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</si>
  <si>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</si>
  <si>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</si>
  <si>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</si>
  <si>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</si>
  <si>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</si>
  <si>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</si>
  <si>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</si>
  <si>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</si>
  <si>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</si>
  <si>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</si>
  <si>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</si>
  <si>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</si>
  <si>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</si>
  <si>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</si>
  <si>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</si>
  <si>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</si>
  <si>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</si>
  <si>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</si>
  <si>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</si>
  <si>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</si>
  <si>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</si>
  <si>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</si>
  <si>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</si>
  <si>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</si>
  <si>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</si>
  <si>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</si>
  <si>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</si>
  <si>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</si>
  <si>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</si>
  <si>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</si>
  <si>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</si>
  <si>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</si>
  <si>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</si>
  <si>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</si>
  <si>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</si>
  <si>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</si>
  <si>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</si>
  <si>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</si>
  <si>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</si>
  <si>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</si>
  <si>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</si>
  <si>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</si>
  <si>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</si>
  <si>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</si>
  <si>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</si>
  <si>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</si>
  <si>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</si>
  <si>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</si>
  <si>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</si>
  <si>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</si>
  <si>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</si>
  <si>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</si>
  <si>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</si>
  <si>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</si>
  <si>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</si>
  <si>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</si>
  <si>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</si>
  <si>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</si>
  <si>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</si>
  <si>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</si>
  <si>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</si>
  <si>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</si>
  <si>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</si>
  <si>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</si>
  <si>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</si>
  <si>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</si>
  <si>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</si>
  <si>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</si>
  <si>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</si>
  <si>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</si>
  <si>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</si>
  <si>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</si>
  <si>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</si>
  <si>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</si>
  <si>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</si>
  <si>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</si>
  <si>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</si>
  <si>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</si>
  <si>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</si>
  <si>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</si>
  <si>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</si>
  <si>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</si>
  <si>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</si>
  <si>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</si>
  <si>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</si>
  <si>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</si>
  <si>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</si>
  <si>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</si>
  <si>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</si>
  <si>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</si>
  <si>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</si>
  <si>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</si>
  <si>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</si>
  <si>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</si>
  <si>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</si>
  <si>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</si>
  <si>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</si>
  <si>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</si>
  <si>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</si>
  <si>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</si>
  <si>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</si>
  <si>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</si>
  <si>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</si>
  <si>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</si>
  <si>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</si>
  <si>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</si>
  <si>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</si>
  <si>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</si>
  <si>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</si>
  <si>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</si>
  <si>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</si>
  <si>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</si>
  <si>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</si>
  <si>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</si>
  <si>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</si>
  <si>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</si>
  <si>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</si>
  <si>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</si>
  <si>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</si>
  <si>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</si>
  <si>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</si>
  <si>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</si>
  <si>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</si>
  <si>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</si>
  <si>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</si>
  <si>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</si>
  <si>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</si>
  <si>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</si>
  <si>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</si>
  <si>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</si>
  <si>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</si>
  <si>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</si>
  <si>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</si>
  <si>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</si>
  <si>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</si>
  <si>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</si>
  <si>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</si>
  <si>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</si>
  <si>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</si>
  <si>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</si>
  <si>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</si>
  <si>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</si>
  <si>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</si>
  <si>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</si>
  <si>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</si>
  <si>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</si>
  <si>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</si>
  <si>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</si>
  <si>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</si>
  <si>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</si>
  <si>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</si>
  <si>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</si>
  <si>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</si>
  <si>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</si>
  <si>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</si>
  <si>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</si>
  <si>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</si>
  <si>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</si>
  <si>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</si>
  <si>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</si>
  <si>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</si>
  <si>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</si>
  <si>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</si>
  <si>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</si>
  <si>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</si>
  <si>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</si>
  <si>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</si>
  <si>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</si>
  <si>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</si>
  <si>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</si>
  <si>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</si>
  <si>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</si>
  <si>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</si>
  <si>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</si>
  <si>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</si>
  <si>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</si>
  <si>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</si>
  <si>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</si>
  <si>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</si>
  <si>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</si>
  <si>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</si>
  <si>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</si>
  <si>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</si>
  <si>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</si>
  <si>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</si>
  <si>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</si>
  <si>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</si>
  <si>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</si>
  <si>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</si>
  <si>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</si>
  <si>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</si>
  <si>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</si>
  <si>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</si>
  <si>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</si>
  <si>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</si>
  <si>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</si>
  <si>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</si>
  <si>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</si>
  <si>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</si>
  <si>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</si>
  <si>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</si>
  <si>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</si>
  <si>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</si>
  <si>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</si>
  <si>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</si>
  <si>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</si>
  <si>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</si>
  <si>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</si>
  <si>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</si>
  <si>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</si>
  <si>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</si>
  <si>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</si>
  <si>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</si>
  <si>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</si>
  <si>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</si>
  <si>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</si>
  <si>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</si>
  <si>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</si>
  <si>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</si>
  <si>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</si>
  <si>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</si>
  <si>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</si>
  <si>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</si>
  <si>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</si>
  <si>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</si>
  <si>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</si>
  <si>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</si>
  <si>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</si>
  <si>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</si>
  <si>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</si>
  <si>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</si>
  <si>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</si>
  <si>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</si>
  <si>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</si>
  <si>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</si>
  <si>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</si>
  <si>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</si>
  <si>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</si>
  <si>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</si>
  <si>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</si>
  <si>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</si>
  <si>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</si>
  <si>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</si>
  <si>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</si>
  <si>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</si>
  <si>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</si>
  <si>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</si>
  <si>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</si>
  <si>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</si>
  <si>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</si>
  <si>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</si>
  <si>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</si>
  <si>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</si>
  <si>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</si>
  <si>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</si>
  <si>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</si>
  <si>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</si>
  <si>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</si>
  <si>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</si>
  <si>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</si>
  <si>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</si>
  <si>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</si>
  <si>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</si>
  <si>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</si>
  <si>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</si>
  <si>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</si>
  <si>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</si>
  <si>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</si>
  <si>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</si>
  <si>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</si>
  <si>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</si>
  <si>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</si>
  <si>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</si>
  <si>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</si>
  <si>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</si>
  <si>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</si>
  <si>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</si>
  <si>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</si>
  <si>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</si>
  <si>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</si>
  <si>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</si>
  <si>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</si>
  <si>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</si>
  <si>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</si>
  <si>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</si>
  <si>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</si>
  <si>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</si>
  <si>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</si>
  <si>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</si>
  <si>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</si>
  <si>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</si>
  <si>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</si>
  <si>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</si>
  <si>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</si>
  <si>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</si>
  <si>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</si>
  <si>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</si>
  <si>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</si>
  <si>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</si>
  <si>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</si>
  <si>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</si>
  <si>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</si>
  <si>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</si>
  <si>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</si>
  <si>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</si>
  <si>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</si>
  <si>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</si>
  <si>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</si>
  <si>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</si>
  <si>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</si>
  <si>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</si>
  <si>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</si>
  <si>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</si>
  <si>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</si>
  <si>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</si>
  <si>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</si>
  <si>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</si>
  <si>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</si>
  <si>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</si>
  <si>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</si>
  <si>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</si>
  <si>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</si>
  <si>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</si>
  <si>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</si>
  <si>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</si>
  <si>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</si>
  <si>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</si>
  <si>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</si>
  <si>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</si>
  <si>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</si>
  <si>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</si>
  <si>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</si>
  <si>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</si>
  <si>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</si>
  <si>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</si>
  <si>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</si>
  <si>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</si>
  <si>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</si>
  <si>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</si>
  <si>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</si>
  <si>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</si>
  <si>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</si>
  <si>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</si>
  <si>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</si>
  <si>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</si>
  <si>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</si>
  <si>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</si>
  <si>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</si>
  <si>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</si>
  <si>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</si>
  <si>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</si>
  <si>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</si>
  <si>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</si>
  <si>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</si>
  <si>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</si>
  <si>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</si>
  <si>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</si>
  <si>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</si>
  <si>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</si>
  <si>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</si>
  <si>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</si>
  <si>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</si>
  <si>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</si>
  <si>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</si>
  <si>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</si>
  <si>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</si>
  <si>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</si>
  <si>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</si>
  <si>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</si>
  <si>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</si>
  <si>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</si>
  <si>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</si>
  <si>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</si>
  <si>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</si>
  <si>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</si>
  <si>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</si>
  <si>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</si>
  <si>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</si>
  <si>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</si>
  <si>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</si>
  <si>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</si>
  <si>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</si>
  <si>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</si>
  <si>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</si>
  <si>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</si>
  <si>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</si>
  <si>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</si>
  <si>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</si>
  <si>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</si>
  <si>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</si>
  <si>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</si>
  <si>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</si>
  <si>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</si>
  <si>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</si>
  <si>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</si>
  <si>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</si>
  <si>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</si>
  <si>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</si>
  <si>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</si>
  <si>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</si>
  <si>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</si>
  <si>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</si>
  <si>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</si>
  <si>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</si>
  <si>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</si>
  <si>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</si>
  <si>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</si>
  <si>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</si>
  <si>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</si>
  <si>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</si>
  <si>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</si>
  <si>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</si>
  <si>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</si>
  <si>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</si>
  <si>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</si>
  <si>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</si>
  <si>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</si>
  <si>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</si>
  <si>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</si>
  <si>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</si>
  <si>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</si>
  <si>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</si>
  <si>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</si>
  <si>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</si>
  <si>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</si>
  <si>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</si>
  <si>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</si>
  <si>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</si>
  <si>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</si>
  <si>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</si>
  <si>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</si>
  <si>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</si>
  <si>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</si>
  <si>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</si>
  <si>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</si>
  <si>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</si>
  <si>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</si>
  <si>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</si>
  <si>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</si>
  <si>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</si>
  <si>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</si>
  <si>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</si>
  <si>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</si>
  <si>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</si>
  <si>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</si>
  <si>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</si>
  <si>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</si>
  <si>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</si>
  <si>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</si>
  <si>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</si>
  <si>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</si>
  <si>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</si>
  <si>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</si>
  <si>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</si>
  <si>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</si>
  <si>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</si>
  <si>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</si>
  <si>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</si>
  <si>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</si>
  <si>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</si>
  <si>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</si>
  <si>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</si>
  <si>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</si>
  <si>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</si>
  <si>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</si>
  <si>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</si>
  <si>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</si>
  <si>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</si>
  <si>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</si>
  <si>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</si>
  <si>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</si>
  <si>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</si>
  <si>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</si>
  <si>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</si>
  <si>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</si>
  <si>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</si>
  <si>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</si>
  <si>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</si>
  <si>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</si>
  <si>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</si>
  <si>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</si>
  <si>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</si>
  <si>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</si>
  <si>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</si>
  <si>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</si>
  <si>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</si>
  <si>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</si>
  <si>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</si>
  <si>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</si>
  <si>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</si>
  <si>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</si>
  <si>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</si>
  <si>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</si>
  <si>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</si>
  <si>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</si>
  <si>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</si>
  <si>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</si>
  <si>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</si>
  <si>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</si>
  <si>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</si>
  <si>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</si>
  <si>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</si>
  <si>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</si>
  <si>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</si>
  <si>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</si>
  <si>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</si>
  <si>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</si>
  <si>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</si>
  <si>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</si>
  <si>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</si>
  <si>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</si>
  <si>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</si>
  <si>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</si>
  <si>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</si>
  <si>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</si>
  <si>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</si>
  <si>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</si>
  <si>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</si>
  <si>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</si>
  <si>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</si>
  <si>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</si>
  <si>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</si>
  <si>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</si>
  <si>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</si>
  <si>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</si>
  <si>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</si>
  <si>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</si>
  <si>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</si>
  <si>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</si>
  <si>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</si>
  <si>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</si>
  <si>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</si>
  <si>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</si>
  <si>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</si>
  <si>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</si>
  <si>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</si>
  <si>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</si>
  <si>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</si>
  <si>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</si>
  <si>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</si>
  <si>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</si>
  <si>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</si>
  <si>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</si>
  <si>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</si>
  <si>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</si>
  <si>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</si>
  <si>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</si>
  <si>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</si>
  <si>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</si>
  <si>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</si>
  <si>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</si>
  <si>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</si>
  <si>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</si>
  <si>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</si>
  <si>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</si>
  <si>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</si>
  <si>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</si>
  <si>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</si>
  <si>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</si>
  <si>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</si>
  <si>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</si>
  <si>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</si>
  <si>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</si>
  <si>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</si>
  <si>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</si>
  <si>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</si>
  <si>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</si>
  <si>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</si>
  <si>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</si>
  <si>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</si>
  <si>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</si>
  <si>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</si>
  <si>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</si>
  <si>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</si>
  <si>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</si>
  <si>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</si>
  <si>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</si>
  <si>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</si>
  <si>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</si>
  <si>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</si>
  <si>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</si>
  <si>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</si>
  <si>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</si>
  <si>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</si>
  <si>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</si>
  <si>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</si>
  <si>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</si>
  <si>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</si>
  <si>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</si>
  <si>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</si>
  <si>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</si>
  <si>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</si>
  <si>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</si>
  <si>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</si>
  <si>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</si>
  <si>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</si>
  <si>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</si>
  <si>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</si>
  <si>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</si>
  <si>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</si>
  <si>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</si>
  <si>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</si>
  <si>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</si>
  <si>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</si>
  <si>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</si>
  <si>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</si>
  <si>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</si>
  <si>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</si>
  <si>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</si>
  <si>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</si>
  <si>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</si>
  <si>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</si>
  <si>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</si>
  <si>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</si>
  <si>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</si>
  <si>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</si>
  <si>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</si>
  <si>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</si>
  <si>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</si>
  <si>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</si>
  <si>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</si>
  <si>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</si>
  <si>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</si>
  <si>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</si>
  <si>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</si>
  <si>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</si>
  <si>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</si>
  <si>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</si>
  <si>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</si>
  <si>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</si>
  <si>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</si>
  <si>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</si>
  <si>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</si>
  <si>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</si>
  <si>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</si>
  <si>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</si>
  <si>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</si>
  <si>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</si>
  <si>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</si>
  <si>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</si>
  <si>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</si>
  <si>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</si>
  <si>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</si>
  <si>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</si>
  <si>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</si>
  <si>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</si>
  <si>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</si>
  <si>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</si>
  <si>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</si>
  <si>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</si>
  <si>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</si>
  <si>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</si>
  <si>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</si>
  <si>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</si>
  <si>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</si>
  <si>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</si>
  <si>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</si>
  <si>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</si>
  <si>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</si>
  <si>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</si>
  <si>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</si>
  <si>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</si>
  <si>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</si>
  <si>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</si>
  <si>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</si>
  <si>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</si>
  <si>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</si>
  <si>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</si>
  <si>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</si>
  <si>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</si>
  <si>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</si>
  <si>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</si>
  <si>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</si>
  <si>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</si>
  <si>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</si>
  <si>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</si>
  <si>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</si>
  <si>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</si>
  <si>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</si>
  <si>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</si>
  <si>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</si>
  <si>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</si>
  <si>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</si>
  <si>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</si>
  <si>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</si>
  <si>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</si>
  <si>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</si>
  <si>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</si>
  <si>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</si>
  <si>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</si>
  <si>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</si>
  <si>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</si>
  <si>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</si>
  <si>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</si>
  <si>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</si>
  <si>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</si>
  <si>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</si>
  <si>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</si>
  <si>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</si>
  <si>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</si>
  <si>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</si>
  <si>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</si>
  <si>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</si>
  <si>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</si>
  <si>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</si>
  <si>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</si>
  <si>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</si>
  <si>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</si>
  <si>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</si>
  <si>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</si>
  <si>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</si>
  <si>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</si>
  <si>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</si>
  <si>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</si>
  <si>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</si>
  <si>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</si>
  <si>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</si>
  <si>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</si>
  <si>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</si>
  <si>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</si>
  <si>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</si>
  <si>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</si>
  <si>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</si>
  <si>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</si>
  <si>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</si>
  <si>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</si>
  <si>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</si>
  <si>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</si>
  <si>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</si>
  <si>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</si>
  <si>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</si>
  <si>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</si>
  <si>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</si>
  <si>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</si>
  <si>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</si>
  <si>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</si>
  <si>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</si>
  <si>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</si>
  <si>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</si>
  <si>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</si>
  <si>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</si>
  <si>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</si>
  <si>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</si>
  <si>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</si>
  <si>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</si>
  <si>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</si>
  <si>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</si>
  <si>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</si>
  <si>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</si>
  <si>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</si>
  <si>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</si>
  <si>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</si>
  <si>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</si>
  <si>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</si>
  <si>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</si>
  <si>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</si>
  <si>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</si>
  <si>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</si>
  <si>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</si>
  <si>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</si>
  <si>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</si>
  <si>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</si>
  <si>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</si>
  <si>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</si>
  <si>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</si>
  <si>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</si>
  <si>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</si>
  <si>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</si>
  <si>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</si>
  <si>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</si>
  <si>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</si>
  <si>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</si>
  <si>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</si>
  <si>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</si>
  <si>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</si>
  <si>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</si>
  <si>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</si>
  <si>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</si>
  <si>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</si>
  <si>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</si>
  <si>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</si>
  <si>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</si>
  <si>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</si>
  <si>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</si>
  <si>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</si>
  <si>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</si>
  <si>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</si>
  <si>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</si>
  <si>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</si>
  <si>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</si>
  <si>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</si>
  <si>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</si>
  <si>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</si>
  <si>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</si>
  <si>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</si>
  <si>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</si>
  <si>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</si>
  <si>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</si>
  <si>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</si>
  <si>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</si>
  <si>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</si>
  <si>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</si>
  <si>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</si>
  <si>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</si>
  <si>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</si>
  <si>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</si>
  <si>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</si>
  <si>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</si>
  <si>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</si>
  <si>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</si>
  <si>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</si>
  <si>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</si>
  <si>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</si>
  <si>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</si>
  <si>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</si>
  <si>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</si>
  <si>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</si>
  <si>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</si>
  <si>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</si>
  <si>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</si>
  <si>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</si>
  <si>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</si>
  <si>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</si>
  <si>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</si>
  <si>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</si>
  <si>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</si>
  <si>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</si>
  <si>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</si>
  <si>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</si>
  <si>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</si>
  <si>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</si>
  <si>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</si>
  <si>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</si>
  <si>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</si>
  <si>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</si>
  <si>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</si>
  <si>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</si>
  <si>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</si>
  <si>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</si>
  <si>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</si>
  <si>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</si>
  <si>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</si>
  <si>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</si>
  <si>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</si>
  <si>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</si>
  <si>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</si>
  <si>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</si>
  <si>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</si>
  <si>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</si>
  <si>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</si>
  <si>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</si>
  <si>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</si>
  <si>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</si>
  <si>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</si>
  <si>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</si>
  <si>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</si>
  <si>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</si>
  <si>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</si>
  <si>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</si>
  <si>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</si>
  <si>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</si>
  <si>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</si>
  <si>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</si>
  <si>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</si>
  <si>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</si>
  <si>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</si>
  <si>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</si>
  <si>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</si>
  <si>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</si>
  <si>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</si>
  <si>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</si>
  <si>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</si>
  <si>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</si>
  <si>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</si>
  <si>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</si>
  <si>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</si>
  <si>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</si>
  <si>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</si>
  <si>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</si>
  <si>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</si>
  <si>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</si>
  <si>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</si>
  <si>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</si>
  <si>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</si>
  <si>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</si>
  <si>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</si>
  <si>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</si>
  <si>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</si>
  <si>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</si>
  <si>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</si>
  <si>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</si>
  <si>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</si>
  <si>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</si>
  <si>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</si>
  <si>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</si>
  <si>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</si>
  <si>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</si>
  <si>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</si>
  <si>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</si>
  <si>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</si>
  <si>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</si>
  <si>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</si>
  <si>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</si>
  <si>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</si>
  <si>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</si>
  <si>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</si>
  <si>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</si>
  <si>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</si>
  <si>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</si>
  <si>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</si>
  <si>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</si>
  <si>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</si>
  <si>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</si>
  <si>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</si>
  <si>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</si>
  <si>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</si>
  <si>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</si>
  <si>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</si>
  <si>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</si>
  <si>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</si>
  <si>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</si>
  <si>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</si>
  <si>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</si>
  <si>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</si>
  <si>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</si>
  <si>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</si>
  <si>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</si>
  <si>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</si>
  <si>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</si>
  <si>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</si>
  <si>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</si>
  <si>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</si>
  <si>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</si>
  <si>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</si>
  <si>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</si>
  <si>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</si>
  <si>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</si>
  <si>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</si>
  <si>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</si>
  <si>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</si>
  <si>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</si>
  <si>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</si>
  <si>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</si>
  <si>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</si>
  <si>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</si>
  <si>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</si>
  <si>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</si>
  <si>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</si>
  <si>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</si>
  <si>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</si>
  <si>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</si>
  <si>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</si>
  <si>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</si>
  <si>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</si>
  <si>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</si>
  <si>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</si>
  <si>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</si>
  <si>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</si>
  <si>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</si>
  <si>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</si>
  <si>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</si>
  <si>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</si>
  <si>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</si>
  <si>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</si>
  <si>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</si>
  <si>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</si>
  <si>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</si>
  <si>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</si>
  <si>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</si>
  <si>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</si>
  <si>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</si>
  <si>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</si>
  <si>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</si>
  <si>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</si>
  <si>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</si>
  <si>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</si>
  <si>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</si>
  <si>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</si>
  <si>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</si>
  <si>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</si>
  <si>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</si>
  <si>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</si>
  <si>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</si>
  <si>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</si>
  <si>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</si>
  <si>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</si>
  <si>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</si>
  <si>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</si>
  <si>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</si>
  <si>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</si>
  <si>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</si>
  <si>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</si>
  <si>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</si>
  <si>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</si>
  <si>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</si>
  <si>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</si>
  <si>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</si>
  <si>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</si>
  <si>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</si>
  <si>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</si>
  <si>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</si>
  <si>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</si>
  <si>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</si>
  <si>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</si>
  <si>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</si>
  <si>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</si>
  <si>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</si>
  <si>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</si>
  <si>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</si>
  <si>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</si>
  <si>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</si>
  <si>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</si>
  <si>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</si>
  <si>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</si>
  <si>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</si>
  <si>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</si>
  <si>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</si>
  <si>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</si>
  <si>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</si>
  <si>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</si>
  <si>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</si>
  <si>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</si>
  <si>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</si>
  <si>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</si>
  <si>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</si>
  <si>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</si>
  <si>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</si>
  <si>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</si>
  <si>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</si>
  <si>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</si>
  <si>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</si>
  <si>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</si>
  <si>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</si>
  <si>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</si>
  <si>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</si>
  <si>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</si>
  <si>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</si>
  <si>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</si>
  <si>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</si>
  <si>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</si>
  <si>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</si>
  <si>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</si>
  <si>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</si>
  <si>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</si>
  <si>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</si>
  <si>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</si>
  <si>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</si>
  <si>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</si>
  <si>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</si>
  <si>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</si>
  <si>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</si>
  <si>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</si>
  <si>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</si>
  <si>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</si>
  <si>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</si>
  <si>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</si>
  <si>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</si>
  <si>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</si>
  <si>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</si>
  <si>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</si>
  <si>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</si>
  <si>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</si>
  <si>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</si>
  <si>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</si>
  <si>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</si>
  <si>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</si>
  <si>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</si>
  <si>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</si>
  <si>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</si>
  <si>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</si>
  <si>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</si>
  <si>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</si>
  <si>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</si>
  <si>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</si>
  <si>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</si>
  <si>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</si>
  <si>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</si>
  <si>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</si>
  <si>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</si>
  <si>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</si>
  <si>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</si>
  <si>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</si>
  <si>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</si>
  <si>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</si>
  <si>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</si>
  <si>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</si>
  <si>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</si>
  <si>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</si>
  <si>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</si>
  <si>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</si>
  <si>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</si>
  <si>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</si>
  <si>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</si>
  <si>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</si>
  <si>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</si>
  <si>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</si>
  <si>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</si>
  <si>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</si>
  <si>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</si>
  <si>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</si>
  <si>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</si>
  <si>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</si>
  <si>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</si>
  <si>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</si>
  <si>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</si>
  <si>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</si>
  <si>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</si>
  <si>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</si>
  <si>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</si>
  <si>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</si>
  <si>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</si>
  <si>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</si>
  <si>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</si>
  <si>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</si>
  <si>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</si>
  <si>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</si>
  <si>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</si>
  <si>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</si>
  <si>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</si>
  <si>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</si>
  <si>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</si>
  <si>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</si>
  <si>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</si>
  <si>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</si>
  <si>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</si>
  <si>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</si>
  <si>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</si>
  <si>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</si>
  <si>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</si>
  <si>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</si>
  <si>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</si>
  <si>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</si>
  <si>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</si>
  <si>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</si>
  <si>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</si>
  <si>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</si>
  <si>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</si>
  <si>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</si>
  <si>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</si>
  <si>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</si>
  <si>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</si>
  <si>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</si>
  <si>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</si>
  <si>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</si>
  <si>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</si>
  <si>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</si>
  <si>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</si>
  <si>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</si>
  <si>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</si>
  <si>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</si>
  <si>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</si>
  <si>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</si>
  <si>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</si>
  <si>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</si>
  <si>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</si>
  <si>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</si>
  <si>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</si>
  <si>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</si>
  <si>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</si>
  <si>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</si>
  <si>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</si>
  <si>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</si>
  <si>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</si>
  <si>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</si>
  <si>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</si>
  <si>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</si>
  <si>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</si>
  <si>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</si>
  <si>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</si>
  <si>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</si>
  <si>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</si>
  <si>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</si>
  <si>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</si>
  <si>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</si>
  <si>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</si>
  <si>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</si>
  <si>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</si>
  <si>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</si>
  <si>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</si>
  <si>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</si>
  <si>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</si>
  <si>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</si>
  <si>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</si>
  <si>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</si>
  <si>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</si>
  <si>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</si>
  <si>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</si>
  <si>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</si>
  <si>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</si>
  <si>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</si>
  <si>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</si>
  <si>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</si>
  <si>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</si>
  <si>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</si>
  <si>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</si>
  <si>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</si>
  <si>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</si>
  <si>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</si>
  <si>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</si>
  <si>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</si>
  <si>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</si>
  <si>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</si>
  <si>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</si>
  <si>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</si>
  <si>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</si>
  <si>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</si>
  <si>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</si>
  <si>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</si>
  <si>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</si>
  <si>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</si>
  <si>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</si>
  <si>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</si>
  <si>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</si>
  <si>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</si>
  <si>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</si>
  <si>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</si>
  <si>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</si>
  <si>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</si>
  <si>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</si>
  <si>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</si>
  <si>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</si>
  <si>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</si>
  <si>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</si>
  <si>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</si>
  <si>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</si>
  <si>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</si>
  <si>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</si>
  <si>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</si>
  <si>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</si>
  <si>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</si>
  <si>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</si>
  <si>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</si>
  <si>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</si>
  <si>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</si>
  <si>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</si>
  <si>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</si>
  <si>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</si>
  <si>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</si>
  <si>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</si>
  <si>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</si>
  <si>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</si>
  <si>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</si>
  <si>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</si>
  <si>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</si>
  <si>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</si>
  <si>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</si>
  <si>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</si>
  <si>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</si>
  <si>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</si>
  <si>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</si>
  <si>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</si>
  <si>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</si>
  <si>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</si>
  <si>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</si>
  <si>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</si>
  <si>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</si>
  <si>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</si>
  <si>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</si>
  <si>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</si>
  <si>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</si>
  <si>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</si>
  <si>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</si>
  <si>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</si>
  <si>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</si>
  <si>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</si>
  <si>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</si>
  <si>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</si>
  <si>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</si>
  <si>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</si>
  <si>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</si>
  <si>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</si>
  <si>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</si>
  <si>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</si>
  <si>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</si>
  <si>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</si>
  <si>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</si>
  <si>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</si>
  <si>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</si>
  <si>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</si>
  <si>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</si>
  <si>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</si>
  <si>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</si>
  <si>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</si>
  <si>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</si>
  <si>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</si>
  <si>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</si>
  <si>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</si>
  <si>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</si>
  <si>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</si>
  <si>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</si>
  <si>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</si>
  <si>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</si>
  <si>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</si>
  <si>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</si>
  <si>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</si>
  <si>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</si>
  <si>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</si>
  <si>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</si>
  <si>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</si>
  <si>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</si>
  <si>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</si>
  <si>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</si>
  <si>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</si>
  <si>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</si>
  <si>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</si>
  <si>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</si>
  <si>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</si>
  <si>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</si>
  <si>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</si>
  <si>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</si>
  <si>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</si>
  <si>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</si>
  <si>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</si>
  <si>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</si>
  <si>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</si>
  <si>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</si>
  <si>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</si>
  <si>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</si>
  <si>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</si>
  <si>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</si>
  <si>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</si>
  <si>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</si>
  <si>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</si>
  <si>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</si>
  <si>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</si>
  <si>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</si>
  <si>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</si>
  <si>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</si>
  <si>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</si>
  <si>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</si>
  <si>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</si>
  <si>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</si>
  <si>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</si>
  <si>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</si>
  <si>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</si>
  <si>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</si>
  <si>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</si>
  <si>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</si>
  <si>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</si>
  <si>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</si>
  <si>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</si>
  <si>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</si>
  <si>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</si>
  <si>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</si>
  <si>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</si>
  <si>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</si>
  <si>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</si>
  <si>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</si>
  <si>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</si>
  <si>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</si>
  <si>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</si>
  <si>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</si>
  <si>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</si>
  <si>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</si>
  <si>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</si>
  <si>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</si>
  <si>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</si>
  <si>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</si>
  <si>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</si>
  <si>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</si>
  <si>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</si>
  <si>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</si>
  <si>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</si>
  <si>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</si>
  <si>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</si>
  <si>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</si>
  <si>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</si>
  <si>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</si>
  <si>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</si>
  <si>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</si>
  <si>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</si>
  <si>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</si>
  <si>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</si>
  <si>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</si>
  <si>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</si>
  <si>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</si>
  <si>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</si>
  <si>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</si>
  <si>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</si>
  <si>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</si>
  <si>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</si>
  <si>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</si>
  <si>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</si>
  <si>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</si>
  <si>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</si>
  <si>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</si>
  <si>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</si>
  <si>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</si>
  <si>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</si>
  <si>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</si>
  <si>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</si>
  <si>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</si>
  <si>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</si>
  <si>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</si>
  <si>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</si>
  <si>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</si>
  <si>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</si>
  <si>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</si>
  <si>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</si>
  <si>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</si>
  <si>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</si>
  <si>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</si>
  <si>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</si>
  <si>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</si>
  <si>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</si>
  <si>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</si>
  <si>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</si>
  <si>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</si>
  <si>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</si>
  <si>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</si>
  <si>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</si>
  <si>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</si>
  <si>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</si>
  <si>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</si>
  <si>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</si>
  <si>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</si>
  <si>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</si>
  <si>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</si>
  <si>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</si>
  <si>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</si>
  <si>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</si>
  <si>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</si>
  <si>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</si>
  <si>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</si>
  <si>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</si>
  <si>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</si>
  <si>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</si>
  <si>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</si>
  <si>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</si>
  <si>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</si>
  <si>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</si>
  <si>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</si>
  <si>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</si>
  <si>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</si>
  <si>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</si>
  <si>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</si>
  <si>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</si>
  <si>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</si>
  <si>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</si>
  <si>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</si>
  <si>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</si>
  <si>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</si>
  <si>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</si>
  <si>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</si>
  <si>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</si>
  <si>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</si>
  <si>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</si>
  <si>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</si>
  <si>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</si>
  <si>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</si>
  <si>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</si>
  <si>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</si>
  <si>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</si>
  <si>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</si>
  <si>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</si>
  <si>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</si>
  <si>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</si>
  <si>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</si>
  <si>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</si>
  <si>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</si>
  <si>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</si>
  <si>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</si>
  <si>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</si>
  <si>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</si>
  <si>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</si>
  <si>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</si>
  <si>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</si>
  <si>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</si>
  <si>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</si>
  <si>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</si>
  <si>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</si>
  <si>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</si>
  <si>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</si>
  <si>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</si>
  <si>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</si>
  <si>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</si>
  <si>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</si>
  <si>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</si>
  <si>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</si>
  <si>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</si>
  <si>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</si>
  <si>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</si>
  <si>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</si>
  <si>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</si>
  <si>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</si>
  <si>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</si>
  <si>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</si>
  <si>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</si>
  <si>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</si>
  <si>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</si>
  <si>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</si>
  <si>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</si>
  <si>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</si>
  <si>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</si>
  <si>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</si>
  <si>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</si>
  <si>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</si>
  <si>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</si>
  <si>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</si>
  <si>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</si>
  <si>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</si>
  <si>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</si>
  <si>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</si>
  <si>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</si>
  <si>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</si>
  <si>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</si>
  <si>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</si>
  <si>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</si>
  <si>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</si>
  <si>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</si>
  <si>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</si>
  <si>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</si>
  <si>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</si>
  <si>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</si>
  <si>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</si>
  <si>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</si>
  <si>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</si>
  <si>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</si>
  <si>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</si>
  <si>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</si>
  <si>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</si>
  <si>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</si>
  <si>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</si>
  <si>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</si>
  <si>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</si>
  <si>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</si>
  <si>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</si>
  <si>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</si>
  <si>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</si>
  <si>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</si>
  <si>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</si>
  <si>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</si>
  <si>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</si>
  <si>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</si>
  <si>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</si>
  <si>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</si>
  <si>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</si>
  <si>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</si>
  <si>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</si>
  <si>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</si>
  <si>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</si>
  <si>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</si>
  <si>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</si>
  <si>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</si>
  <si>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</si>
  <si>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</si>
  <si>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</si>
  <si>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</si>
  <si>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</si>
  <si>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</si>
  <si>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</si>
  <si>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</si>
  <si>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</si>
  <si>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</si>
  <si>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</si>
  <si>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</si>
  <si>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</si>
  <si>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</si>
  <si>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</si>
  <si>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</si>
  <si>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</si>
  <si>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</si>
  <si>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</si>
  <si>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</si>
  <si>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</si>
  <si>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</si>
  <si>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</si>
  <si>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</si>
  <si>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</si>
  <si>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</si>
  <si>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</si>
  <si>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</si>
  <si>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</si>
  <si>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</si>
  <si>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</si>
  <si>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</si>
  <si>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</si>
  <si>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</si>
  <si>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</si>
  <si>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</si>
  <si>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</si>
  <si>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</si>
  <si>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</si>
  <si>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</si>
  <si>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</si>
  <si>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</si>
  <si>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</si>
  <si>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</si>
  <si>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</si>
  <si>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</si>
  <si>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</si>
  <si>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</si>
  <si>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</si>
  <si>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</si>
  <si>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</si>
  <si>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</si>
  <si>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</si>
  <si>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</si>
  <si>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</si>
  <si>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</si>
  <si>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</si>
  <si>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</si>
  <si>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</si>
  <si>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</si>
  <si>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</si>
  <si>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</si>
  <si>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</si>
  <si>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</si>
  <si>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</si>
  <si>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</si>
  <si>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</si>
  <si>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</si>
  <si>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</si>
  <si>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</si>
  <si>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</si>
  <si>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</si>
  <si>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</si>
  <si>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</si>
  <si>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</si>
  <si>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</si>
  <si>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</si>
  <si>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</si>
  <si>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</si>
  <si>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</si>
  <si>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</si>
  <si>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</si>
  <si>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</si>
  <si>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</si>
  <si>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</si>
  <si>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</si>
  <si>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</si>
  <si>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</si>
  <si>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</si>
  <si>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</si>
  <si>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</si>
  <si>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</si>
  <si>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</si>
  <si>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</si>
  <si>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</si>
  <si>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</si>
  <si>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</si>
  <si>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</si>
  <si>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</si>
  <si>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</si>
  <si>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</si>
  <si>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</si>
  <si>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</si>
  <si>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</si>
  <si>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</si>
  <si>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</si>
  <si>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</si>
  <si>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</si>
  <si>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</si>
  <si>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</si>
  <si>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</si>
  <si>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</si>
  <si>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</si>
  <si>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</si>
  <si>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</si>
  <si>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</si>
  <si>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</si>
  <si>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</si>
  <si>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</si>
  <si>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</si>
  <si>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</si>
  <si>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</si>
  <si>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</si>
  <si>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</si>
  <si>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</si>
  <si>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</si>
  <si>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</si>
  <si>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</si>
  <si>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</si>
  <si>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</si>
  <si>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</si>
  <si>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</si>
  <si>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</si>
  <si>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</si>
  <si>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</si>
  <si>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</si>
  <si>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</si>
  <si>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</si>
  <si>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</si>
  <si>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</si>
  <si>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</si>
  <si>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</si>
  <si>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</si>
  <si>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</si>
  <si>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</si>
  <si>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</si>
  <si>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</si>
  <si>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</si>
  <si>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</si>
  <si>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</si>
  <si>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</si>
  <si>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</si>
  <si>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</si>
  <si>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</si>
  <si>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</si>
  <si>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</si>
  <si>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</si>
  <si>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</si>
  <si>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</si>
  <si>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</si>
  <si>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</si>
  <si>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</si>
  <si>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</si>
  <si>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</si>
  <si>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</si>
  <si>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</si>
  <si>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</si>
  <si>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</si>
  <si>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</si>
  <si>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</si>
  <si>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</si>
  <si>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</si>
  <si>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</si>
  <si>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</si>
  <si>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</si>
  <si>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</si>
  <si>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</si>
  <si>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</si>
  <si>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</si>
  <si>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</si>
  <si>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</si>
  <si>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</si>
  <si>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</si>
  <si>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</si>
  <si>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</si>
  <si>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</si>
  <si>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</si>
  <si>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</si>
  <si>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</si>
  <si>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</si>
  <si>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</si>
  <si>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</si>
  <si>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</si>
  <si>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</si>
  <si>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</si>
  <si>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</si>
  <si>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</si>
  <si>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</si>
  <si>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</si>
  <si>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</si>
  <si>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</si>
  <si>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</si>
  <si>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</si>
  <si>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</si>
  <si>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</si>
  <si>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</si>
  <si>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</si>
  <si>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</si>
  <si>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</si>
  <si>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</si>
  <si>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</si>
  <si>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</si>
  <si>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</si>
  <si>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</si>
  <si>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</si>
  <si>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</si>
  <si>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</si>
  <si>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</si>
  <si>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</si>
  <si>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</si>
  <si>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</si>
  <si>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</si>
  <si>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</si>
  <si>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</si>
  <si>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</si>
  <si>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</si>
  <si>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</si>
  <si>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</si>
  <si>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</si>
  <si>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</si>
  <si>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</si>
  <si>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</si>
  <si>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</si>
  <si>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</si>
  <si>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</si>
  <si>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</si>
  <si>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</si>
  <si>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</si>
  <si>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</si>
  <si>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</si>
  <si>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</si>
  <si>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</si>
  <si>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</si>
  <si>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</si>
  <si>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</si>
  <si>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</si>
  <si>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</si>
  <si>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</si>
  <si>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</si>
  <si>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</si>
  <si>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</si>
  <si>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</si>
  <si>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</si>
  <si>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</si>
  <si>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</si>
  <si>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</si>
  <si>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</si>
  <si>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</si>
  <si>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</si>
  <si>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</si>
  <si>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</si>
  <si>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</si>
  <si>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</si>
  <si>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</si>
  <si>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</si>
  <si>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</si>
  <si>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</si>
  <si>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</si>
  <si>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</si>
  <si>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</si>
  <si>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</si>
  <si>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</si>
  <si>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</si>
  <si>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</si>
  <si>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</si>
  <si>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</si>
  <si>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</si>
  <si>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</si>
  <si>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</si>
  <si>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</si>
  <si>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</si>
  <si>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</si>
  <si>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</si>
  <si>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</si>
  <si>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</si>
  <si>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</si>
  <si>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</si>
  <si>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</si>
  <si>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</si>
  <si>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</si>
  <si>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</si>
  <si>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</si>
  <si>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</si>
  <si>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</si>
  <si>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</si>
  <si>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</si>
  <si>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</si>
  <si>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</si>
  <si>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</si>
  <si>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</si>
  <si>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</si>
  <si>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</si>
  <si>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</si>
  <si>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</si>
  <si>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</si>
  <si>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</si>
  <si>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</si>
  <si>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</si>
  <si>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</si>
  <si>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</si>
  <si>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</si>
  <si>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</si>
  <si>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</si>
  <si>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</si>
  <si>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</si>
  <si>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</si>
  <si>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</si>
  <si>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</si>
  <si>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</si>
  <si>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</si>
  <si>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</si>
  <si>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</si>
  <si>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</si>
  <si>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</si>
  <si>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</si>
  <si>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</si>
  <si>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</si>
  <si>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</si>
  <si>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</si>
  <si>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</si>
  <si>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</si>
  <si>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</si>
  <si>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</si>
  <si>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</si>
  <si>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</si>
  <si>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</si>
  <si>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</si>
  <si>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</si>
  <si>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</si>
  <si>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</si>
  <si>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</si>
  <si>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</si>
  <si>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</si>
  <si>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</si>
  <si>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</si>
  <si>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</si>
  <si>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</si>
  <si>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</si>
  <si>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</si>
  <si>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</si>
  <si>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</si>
  <si>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</si>
  <si>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</si>
  <si>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</si>
  <si>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</si>
  <si>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</si>
  <si>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</si>
  <si>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</si>
  <si>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</si>
  <si>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</si>
  <si>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</si>
  <si>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</si>
  <si>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</si>
  <si>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</si>
  <si>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</si>
  <si>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</si>
  <si>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</si>
  <si>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</si>
  <si>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</si>
  <si>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</si>
  <si>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</si>
  <si>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</si>
  <si>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</si>
  <si>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</si>
  <si>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</si>
  <si>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</si>
  <si>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</si>
  <si>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</si>
  <si>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</si>
  <si>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</si>
  <si>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</si>
  <si>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</si>
  <si>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</si>
  <si>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</si>
  <si>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</si>
  <si>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</si>
  <si>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</si>
  <si>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</si>
  <si>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</si>
  <si>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</si>
  <si>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</si>
  <si>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</si>
  <si>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</si>
  <si>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</si>
  <si>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</si>
  <si>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</si>
  <si>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</si>
  <si>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</si>
  <si>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</si>
  <si>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</si>
  <si>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</si>
  <si>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</si>
  <si>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</si>
  <si>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</si>
  <si>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</si>
  <si>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</si>
  <si>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</si>
  <si>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</si>
  <si>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</si>
  <si>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</si>
  <si>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</si>
  <si>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</si>
  <si>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</si>
  <si>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</si>
  <si>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</si>
  <si>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</si>
  <si>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</si>
  <si>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</si>
  <si>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</si>
  <si>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</si>
  <si>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</si>
  <si>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</si>
  <si>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</si>
  <si>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</si>
  <si>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</si>
  <si>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</si>
  <si>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</si>
  <si>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</si>
  <si>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</si>
  <si>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</si>
  <si>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</si>
  <si>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</si>
  <si>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</si>
  <si>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</si>
  <si>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</si>
  <si>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</si>
  <si>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</si>
  <si>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</si>
  <si>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</si>
  <si>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</si>
  <si>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</si>
  <si>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</si>
  <si>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</si>
  <si>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</si>
  <si>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</si>
  <si>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</si>
  <si>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</si>
  <si>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</si>
  <si>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</si>
  <si>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</si>
  <si>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</si>
  <si>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</si>
  <si>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</si>
  <si>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</si>
  <si>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</si>
  <si>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</si>
  <si>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</si>
  <si>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</si>
  <si>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</si>
  <si>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</si>
  <si>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</si>
  <si>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</si>
  <si>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</si>
  <si>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</si>
  <si>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</si>
  <si>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</si>
  <si>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</si>
  <si>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</si>
  <si>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</si>
  <si>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</si>
  <si>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</si>
  <si>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</si>
  <si>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</si>
  <si>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</si>
  <si>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</si>
  <si>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</si>
  <si>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</si>
  <si>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</si>
  <si>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</si>
  <si>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</si>
  <si>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</si>
  <si>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</si>
  <si>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</si>
  <si>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</si>
  <si>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</si>
  <si>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</si>
  <si>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</si>
  <si>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</si>
  <si>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</si>
  <si>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</si>
  <si>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</si>
  <si>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</si>
  <si>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</si>
  <si>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</si>
  <si>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</si>
  <si>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</si>
  <si>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</si>
  <si>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</si>
  <si>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</si>
  <si>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</si>
  <si>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</si>
  <si>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</si>
  <si>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</si>
  <si>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</si>
  <si>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</si>
  <si>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</si>
  <si>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</si>
  <si>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</si>
  <si>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</si>
  <si>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</si>
  <si>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</si>
  <si>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</si>
  <si>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</si>
  <si>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</si>
  <si>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</si>
  <si>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</si>
  <si>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</si>
  <si>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</si>
  <si>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</si>
  <si>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</si>
  <si>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</si>
  <si>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</si>
  <si>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</si>
  <si>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</si>
  <si>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</si>
  <si>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</si>
  <si>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</si>
  <si>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</si>
  <si>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</si>
  <si>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</si>
  <si>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</si>
  <si>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</si>
  <si>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</si>
  <si>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</si>
  <si>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</si>
  <si>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</si>
  <si>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</si>
  <si>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</si>
  <si>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</si>
  <si>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</si>
  <si>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</si>
  <si>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</si>
  <si>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</si>
  <si>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</si>
  <si>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</si>
  <si>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</si>
  <si>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</si>
  <si>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</si>
  <si>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</si>
  <si>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</si>
  <si>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</si>
  <si>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</si>
  <si>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</si>
  <si>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</si>
  <si>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</si>
  <si>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</si>
  <si>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</si>
  <si>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</si>
  <si>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</si>
  <si>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</si>
  <si>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</si>
  <si>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</si>
  <si>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</si>
  <si>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</si>
  <si>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</si>
  <si>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</si>
  <si>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</si>
  <si>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</si>
  <si>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</si>
  <si>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</si>
  <si>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</si>
  <si>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</si>
  <si>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</si>
  <si>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</si>
  <si>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</si>
  <si>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</si>
  <si>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</si>
  <si>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</si>
  <si>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</si>
  <si>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</si>
  <si>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</si>
  <si>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</si>
  <si>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</si>
  <si>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</si>
  <si>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</si>
  <si>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</si>
  <si>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</si>
  <si>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</si>
  <si>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</si>
  <si>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</si>
  <si>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</si>
  <si>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</si>
  <si>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</si>
  <si>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</si>
  <si>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</si>
  <si>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</si>
  <si>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</si>
  <si>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</si>
  <si>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</si>
  <si>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</si>
  <si>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</si>
  <si>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</si>
  <si>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</si>
  <si>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</si>
  <si>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</si>
  <si>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</si>
  <si>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</si>
  <si>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</si>
  <si>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</si>
  <si>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</si>
  <si>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</si>
  <si>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</si>
  <si>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</si>
  <si>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</si>
  <si>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</si>
  <si>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</si>
  <si>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</si>
  <si>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</si>
  <si>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</si>
  <si>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</si>
  <si>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</si>
  <si>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</si>
  <si>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</si>
  <si>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</si>
  <si>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</si>
  <si>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</si>
  <si>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</si>
  <si>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</si>
  <si>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</si>
  <si>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</si>
  <si>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</si>
  <si>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</si>
  <si>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</si>
  <si>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</si>
  <si>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</si>
  <si>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</si>
  <si>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</si>
  <si>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</si>
  <si>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</si>
  <si>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</si>
  <si>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</si>
  <si>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</si>
  <si>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</si>
  <si>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</si>
  <si>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</si>
  <si>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</si>
  <si>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</si>
  <si>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</si>
  <si>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</si>
  <si>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</si>
  <si>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</si>
  <si>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</si>
  <si>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</si>
  <si>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</si>
  <si>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</si>
  <si>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</si>
  <si>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</si>
  <si>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</si>
  <si>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</si>
  <si>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</si>
  <si>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</si>
  <si>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</si>
  <si>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</si>
  <si>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</si>
  <si>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</si>
  <si>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</si>
  <si>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</si>
  <si>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</si>
  <si>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</si>
  <si>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</si>
  <si>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</si>
  <si>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</si>
  <si>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</si>
  <si>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</si>
  <si>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</si>
  <si>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</si>
  <si>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</si>
  <si>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</si>
  <si>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</si>
  <si>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</si>
  <si>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</si>
  <si>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</si>
  <si>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</si>
  <si>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</si>
  <si>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</si>
  <si>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</si>
  <si>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</si>
  <si>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</si>
  <si>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</si>
  <si>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</si>
  <si>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</si>
  <si>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</si>
  <si>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</si>
  <si>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</si>
  <si>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</si>
  <si>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</si>
  <si>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</si>
  <si>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</si>
  <si>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</si>
  <si>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</si>
  <si>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</si>
  <si>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</si>
  <si>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</si>
  <si>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</si>
  <si>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</si>
  <si>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</si>
  <si>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</si>
  <si>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</si>
  <si>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</si>
  <si>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</si>
  <si>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</si>
  <si>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</si>
  <si>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</si>
  <si>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</si>
  <si>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</si>
  <si>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</si>
  <si>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</si>
  <si>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</si>
  <si>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</si>
  <si>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</si>
  <si>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</si>
  <si>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</si>
  <si>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</si>
  <si>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</si>
  <si>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</si>
  <si>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</si>
  <si>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</si>
  <si>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</si>
  <si>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</si>
  <si>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</si>
  <si>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</si>
  <si>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</si>
  <si>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</si>
  <si>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</si>
  <si>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</si>
  <si>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</si>
  <si>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</si>
  <si>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</si>
  <si>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</si>
  <si>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</si>
  <si>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</si>
  <si>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</si>
  <si>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</si>
  <si>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</si>
  <si>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</si>
  <si>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</si>
  <si>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</si>
  <si>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</si>
  <si>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</si>
  <si>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</si>
  <si>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</si>
  <si>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</si>
  <si>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</si>
  <si>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</si>
  <si>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</si>
  <si>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</si>
  <si>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</si>
  <si>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</si>
  <si>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</si>
  <si>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</si>
  <si>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</si>
  <si>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</si>
  <si>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</si>
  <si>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</si>
  <si>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</si>
  <si>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</si>
  <si>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</si>
  <si>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</si>
  <si>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</si>
  <si>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</si>
  <si>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</si>
  <si>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</si>
  <si>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</si>
  <si>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</si>
  <si>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</si>
  <si>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</si>
  <si>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</si>
  <si>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</si>
  <si>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</si>
  <si>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</si>
  <si>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</si>
  <si>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</si>
  <si>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</si>
  <si>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</si>
  <si>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</si>
  <si>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</si>
  <si>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</si>
  <si>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</si>
  <si>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</si>
  <si>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</si>
  <si>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</si>
  <si>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</si>
  <si>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</si>
  <si>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</si>
  <si>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</si>
  <si>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</si>
  <si>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</si>
  <si>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</si>
  <si>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</si>
  <si>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</si>
  <si>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</si>
  <si>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</si>
  <si>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</si>
  <si>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</si>
  <si>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</si>
  <si>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</si>
  <si>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</si>
  <si>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</si>
  <si>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</si>
  <si>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</si>
  <si>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</si>
  <si>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</si>
  <si>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</si>
  <si>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</si>
  <si>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</si>
  <si>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</si>
  <si>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</si>
  <si>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</si>
  <si>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</si>
  <si>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</si>
  <si>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</si>
  <si>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</si>
  <si>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</si>
  <si>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</si>
  <si>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</si>
  <si>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</si>
  <si>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</si>
  <si>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</si>
  <si>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</si>
  <si>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</si>
  <si>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</si>
  <si>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</si>
  <si>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</si>
  <si>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</si>
  <si>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</si>
  <si>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</si>
  <si>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</si>
  <si>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</si>
  <si>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</si>
  <si>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</si>
  <si>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</si>
  <si>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</si>
  <si>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</si>
  <si>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</si>
  <si>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</si>
  <si>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</si>
  <si>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</si>
  <si>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</si>
  <si>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</si>
  <si>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</si>
  <si>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</si>
  <si>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</si>
  <si>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</si>
  <si>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</si>
  <si>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</si>
  <si>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</si>
  <si>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</si>
  <si>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</si>
  <si>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</si>
  <si>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</si>
  <si>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</si>
  <si>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</si>
  <si>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</si>
  <si>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</si>
  <si>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</si>
  <si>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</si>
  <si>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</si>
  <si>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</si>
  <si>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</si>
  <si>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</si>
  <si>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</si>
  <si>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</si>
  <si>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</si>
  <si>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</si>
  <si>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</si>
  <si>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</si>
  <si>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</si>
  <si>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</si>
  <si>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</si>
  <si>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</si>
  <si>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</si>
  <si>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</si>
  <si>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</si>
  <si>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</si>
  <si>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</si>
  <si>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</si>
  <si>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</si>
  <si>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</si>
  <si>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</si>
  <si>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</si>
  <si>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</si>
  <si>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</si>
  <si>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</si>
  <si>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</si>
  <si>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</si>
  <si>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</si>
  <si>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</si>
  <si>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</si>
  <si>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</si>
  <si>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</si>
  <si>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</si>
  <si>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</si>
  <si>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</si>
  <si>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</si>
  <si>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</si>
  <si>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</si>
  <si>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</si>
  <si>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</si>
  <si>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</si>
  <si>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</si>
  <si>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</si>
  <si>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</si>
  <si>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</si>
  <si>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</si>
  <si>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</si>
  <si>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</si>
  <si>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</si>
  <si>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</si>
  <si>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</si>
  <si>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</si>
  <si>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</si>
  <si>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</si>
  <si>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</si>
  <si>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</si>
  <si>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</si>
  <si>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</si>
  <si>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</si>
  <si>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</si>
  <si>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</si>
  <si>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</si>
  <si>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</si>
  <si>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</si>
  <si>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</si>
  <si>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</si>
  <si>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</si>
  <si>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</si>
  <si>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</si>
  <si>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</si>
  <si>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</si>
  <si>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</si>
  <si>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</si>
  <si>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</si>
  <si>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</si>
  <si>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</si>
  <si>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</si>
  <si>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</si>
  <si>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</si>
  <si>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</si>
  <si>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</si>
  <si>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</si>
  <si>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</si>
  <si>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</si>
  <si>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</si>
  <si>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</si>
  <si>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</si>
  <si>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</si>
  <si>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</si>
  <si>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</si>
  <si>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</si>
  <si>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</si>
  <si>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</si>
  <si>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</si>
  <si>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</si>
  <si>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</si>
  <si>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</si>
  <si>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</si>
  <si>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</si>
  <si>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</si>
  <si>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</si>
  <si>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</si>
  <si>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</si>
  <si>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</si>
  <si>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</si>
  <si>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</si>
  <si>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</si>
  <si>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</si>
  <si>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</si>
  <si>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</si>
  <si>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</si>
  <si>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</si>
  <si>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</si>
  <si>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</si>
  <si>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</si>
  <si>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</si>
  <si>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</si>
  <si>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</si>
  <si>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</si>
  <si>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</si>
  <si>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</si>
  <si>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</si>
  <si>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</si>
  <si>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</si>
  <si>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</si>
  <si>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</si>
  <si>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</si>
  <si>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</si>
  <si>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</si>
  <si>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</si>
  <si>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</si>
  <si>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</si>
  <si>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</si>
  <si>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</si>
  <si>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</si>
  <si>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</si>
  <si>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</si>
  <si>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</si>
  <si>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</si>
  <si>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</si>
  <si>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</si>
  <si>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</si>
  <si>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</si>
  <si>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</si>
  <si>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</si>
  <si>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</si>
  <si>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</si>
  <si>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</si>
  <si>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</si>
  <si>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</si>
  <si>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</si>
  <si>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</si>
  <si>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</si>
  <si>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</si>
  <si>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</si>
  <si>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</si>
  <si>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</si>
  <si>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</si>
  <si>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</si>
  <si>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</si>
  <si>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</si>
  <si>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</si>
  <si>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</si>
  <si>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</si>
  <si>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</si>
  <si>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</si>
  <si>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</si>
  <si>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</si>
  <si>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</si>
  <si>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</si>
  <si>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</si>
  <si>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</si>
  <si>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</si>
  <si>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</si>
  <si>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</si>
  <si>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</si>
  <si>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</si>
  <si>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</si>
  <si>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</si>
  <si>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</si>
  <si>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</si>
  <si>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</si>
  <si>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</si>
  <si>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</si>
  <si>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</si>
  <si>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</si>
  <si>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</si>
  <si>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</si>
  <si>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</si>
  <si>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</si>
  <si>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</si>
  <si>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</si>
  <si>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</si>
  <si>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</si>
  <si>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</si>
  <si>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</si>
  <si>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</si>
  <si>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</si>
  <si>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</si>
  <si>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</si>
  <si>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</si>
  <si>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</si>
  <si>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</si>
  <si>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</si>
  <si>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</si>
  <si>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</si>
  <si>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</si>
  <si>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</si>
  <si>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</si>
  <si>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</si>
  <si>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</si>
  <si>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</si>
  <si>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</si>
  <si>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</si>
  <si>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</si>
  <si>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</si>
  <si>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</si>
  <si>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</si>
  <si>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</si>
  <si>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</si>
  <si>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</si>
  <si>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</si>
  <si>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</si>
  <si>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</si>
  <si>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</si>
  <si>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</si>
  <si>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</si>
  <si>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</si>
  <si>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</si>
  <si>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</si>
  <si>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</si>
  <si>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</si>
  <si>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</si>
  <si>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</si>
  <si>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</si>
  <si>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</si>
  <si>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</si>
  <si>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</si>
  <si>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</si>
  <si>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</si>
  <si>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</si>
  <si>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</si>
  <si>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</si>
  <si>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</si>
  <si>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</si>
  <si>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</si>
  <si>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</si>
  <si>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</si>
  <si>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</si>
  <si>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</si>
  <si>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</si>
  <si>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</si>
  <si>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</si>
  <si>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</si>
  <si>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</si>
  <si>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</si>
  <si>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</si>
  <si>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</si>
  <si>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</si>
  <si>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</si>
  <si>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</si>
  <si>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</si>
  <si>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</si>
  <si>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</si>
  <si>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</si>
  <si>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</si>
  <si>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</si>
  <si>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</si>
  <si>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</si>
  <si>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</si>
  <si>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</si>
  <si>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</si>
  <si>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</si>
  <si>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</si>
  <si>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</si>
  <si>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</si>
  <si>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</si>
  <si>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</si>
  <si>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</si>
  <si>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</si>
  <si>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</si>
  <si>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</si>
  <si>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</si>
  <si>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</si>
  <si>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</si>
  <si>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</si>
  <si>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</si>
  <si>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</si>
  <si>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</si>
  <si>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</si>
  <si>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</si>
  <si>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</si>
  <si>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</si>
  <si>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</si>
  <si>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</si>
  <si>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</si>
  <si>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</si>
  <si>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</si>
  <si>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</si>
  <si>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</si>
  <si>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</si>
  <si>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</si>
  <si>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</si>
  <si>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</si>
  <si>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</si>
  <si>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</si>
  <si>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</si>
  <si>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</si>
  <si>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</si>
  <si>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</si>
  <si>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</si>
  <si>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</si>
  <si>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</si>
  <si>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</si>
  <si>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</si>
  <si>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</si>
  <si>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</si>
  <si>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</si>
  <si>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</si>
  <si>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</si>
  <si>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</si>
  <si>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</si>
  <si>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</si>
  <si>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</si>
  <si>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</si>
  <si>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</si>
  <si>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</si>
  <si>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</si>
  <si>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</si>
  <si>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</si>
  <si>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</si>
  <si>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</si>
  <si>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</si>
  <si>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</si>
  <si>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</si>
  <si>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</si>
  <si>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</si>
  <si>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</si>
  <si>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</si>
  <si>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</si>
  <si>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</si>
  <si>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</si>
  <si>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</si>
  <si>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</si>
  <si>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</si>
  <si>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</si>
  <si>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</si>
  <si>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</si>
  <si>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</si>
  <si>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</si>
  <si>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</si>
  <si>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</si>
  <si>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</si>
  <si>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</si>
  <si>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</si>
  <si>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</si>
  <si>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</si>
  <si>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</si>
  <si>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</si>
  <si>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</si>
  <si>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</si>
  <si>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</si>
  <si>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</si>
  <si>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</si>
  <si>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</si>
  <si>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</si>
  <si>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</si>
  <si>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</si>
  <si>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</si>
  <si>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</si>
  <si>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</si>
  <si>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</si>
  <si>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</si>
  <si>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</si>
  <si>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</si>
  <si>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</si>
  <si>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</si>
  <si>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</si>
  <si>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</si>
  <si>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</si>
  <si>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</si>
  <si>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</si>
  <si>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</si>
  <si>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</si>
  <si>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</si>
  <si>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</si>
  <si>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</si>
  <si>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</si>
  <si>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</si>
  <si>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</si>
  <si>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</si>
  <si>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</si>
  <si>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</si>
  <si>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</si>
  <si>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</si>
  <si>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</si>
  <si>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</si>
  <si>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</si>
  <si>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</si>
  <si>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</si>
  <si>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</si>
  <si>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</si>
  <si>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</si>
  <si>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</si>
  <si>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</si>
  <si>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</si>
  <si>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</si>
  <si>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</si>
  <si>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</si>
  <si>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</si>
  <si>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</si>
  <si>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</si>
  <si>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</si>
  <si>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</si>
  <si>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</si>
  <si>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</si>
  <si>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</si>
  <si>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</si>
  <si>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</si>
  <si>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</si>
  <si>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</si>
  <si>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</si>
  <si>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</si>
  <si>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</si>
  <si>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</si>
  <si>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</si>
  <si>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</si>
  <si>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</si>
  <si>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</si>
  <si>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</si>
  <si>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</si>
  <si>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</si>
  <si>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</si>
  <si>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</si>
  <si>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</si>
  <si>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</si>
  <si>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</si>
  <si>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</si>
  <si>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</si>
  <si>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</si>
  <si>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</si>
  <si>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</si>
  <si>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</si>
  <si>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</si>
  <si>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</si>
  <si>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</si>
  <si>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</si>
  <si>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</si>
  <si>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</si>
  <si>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</si>
  <si>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</si>
  <si>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</si>
  <si>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</si>
  <si>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</si>
  <si>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</si>
  <si>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</si>
  <si>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</si>
  <si>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</si>
  <si>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</si>
  <si>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</si>
  <si>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</si>
  <si>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</si>
  <si>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</si>
  <si>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</si>
  <si>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</si>
  <si>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</si>
  <si>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</si>
  <si>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</si>
  <si>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</si>
  <si>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</si>
  <si>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</si>
  <si>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</si>
  <si>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</si>
  <si>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</si>
  <si>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</si>
  <si>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</si>
  <si>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</si>
  <si>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</si>
  <si>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</si>
  <si>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</si>
  <si>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</si>
  <si>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</si>
  <si>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</si>
  <si>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</si>
  <si>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</si>
  <si>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</si>
  <si>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</si>
  <si>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</si>
  <si>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</si>
  <si>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</si>
  <si>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</si>
  <si>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</si>
  <si>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</si>
  <si>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</si>
  <si>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</si>
  <si>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</si>
  <si>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</si>
  <si>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</si>
  <si>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</si>
  <si>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</si>
  <si>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</si>
  <si>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</si>
  <si>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</si>
  <si>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</si>
  <si>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</si>
  <si>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</si>
  <si>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</si>
  <si>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</si>
  <si>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</si>
  <si>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</si>
  <si>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</si>
  <si>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</si>
  <si>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</si>
  <si>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</si>
  <si>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</si>
  <si>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</si>
  <si>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</si>
  <si>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</si>
  <si>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</si>
  <si>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</si>
  <si>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</si>
  <si>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</si>
  <si>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</si>
  <si>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</si>
  <si>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</si>
  <si>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</si>
  <si>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</si>
  <si>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</si>
  <si>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</si>
  <si>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</si>
  <si>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</si>
  <si>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</si>
  <si>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</si>
  <si>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</si>
  <si>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</si>
  <si>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</si>
  <si>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</si>
  <si>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</si>
  <si>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</si>
  <si>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</si>
  <si>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</si>
  <si>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</si>
  <si>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</si>
  <si>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</si>
  <si>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</si>
  <si>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</si>
  <si>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</si>
  <si>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</si>
  <si>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</si>
  <si>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</si>
  <si>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</si>
  <si>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</si>
  <si>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</si>
  <si>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</si>
  <si>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</si>
  <si>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</si>
  <si>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</si>
  <si>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</si>
  <si>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</si>
  <si>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</si>
  <si>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</si>
  <si>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</si>
  <si>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</si>
  <si>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</si>
  <si>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</si>
  <si>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</si>
  <si>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</si>
  <si>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</si>
  <si>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</si>
  <si>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</si>
  <si>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</si>
  <si>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</si>
  <si>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</si>
  <si>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</si>
  <si>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</si>
  <si>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</si>
  <si>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</si>
  <si>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</si>
  <si>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</si>
  <si>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</si>
  <si>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</si>
  <si>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</si>
  <si>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</si>
  <si>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</si>
  <si>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</si>
  <si>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</si>
  <si>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</si>
  <si>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</si>
  <si>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</si>
  <si>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</si>
  <si>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</si>
  <si>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</si>
  <si>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</si>
  <si>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</si>
  <si>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</si>
  <si>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</si>
  <si>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</si>
  <si>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</si>
  <si>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</si>
  <si>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</si>
  <si>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</si>
  <si>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</si>
  <si>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</si>
  <si>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</si>
  <si>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</si>
  <si>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</si>
  <si>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</si>
  <si>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</si>
  <si>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</si>
  <si>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</si>
  <si>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</si>
  <si>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</si>
  <si>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</si>
  <si>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</si>
  <si>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</si>
  <si>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</si>
  <si>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</si>
  <si>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</si>
  <si>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</si>
  <si>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</si>
  <si>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</si>
  <si>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</si>
  <si>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</si>
  <si>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</si>
  <si>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</si>
  <si>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</si>
  <si>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</si>
  <si>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</si>
  <si>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</si>
  <si>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</si>
  <si>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</si>
  <si>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</si>
  <si>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</si>
  <si>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</si>
  <si>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</si>
  <si>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</si>
  <si>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</si>
  <si>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</si>
  <si>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</si>
  <si>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</si>
  <si>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</si>
  <si>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</si>
  <si>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</si>
  <si>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</si>
  <si>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</si>
  <si>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</si>
  <si>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</si>
  <si>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</si>
  <si>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</si>
  <si>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</si>
  <si>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</si>
  <si>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</si>
  <si>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</si>
  <si>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</si>
  <si>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</si>
  <si>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</si>
  <si>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</si>
  <si>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</si>
  <si>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</si>
  <si>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</si>
  <si>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</si>
  <si>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</si>
  <si>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</si>
  <si>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</si>
  <si>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</si>
  <si>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</si>
  <si>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</si>
  <si>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</si>
  <si>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</si>
  <si>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</si>
  <si>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</si>
  <si>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</si>
  <si>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</si>
  <si>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</si>
  <si>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</si>
  <si>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</si>
  <si>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</si>
  <si>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</si>
  <si>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</si>
  <si>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</si>
  <si>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</si>
  <si>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</si>
  <si>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</si>
  <si>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</si>
  <si>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</si>
  <si>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</si>
  <si>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</si>
  <si>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</si>
  <si>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</si>
  <si>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</si>
  <si>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</si>
  <si>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</si>
  <si>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</si>
  <si>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</si>
  <si>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</si>
  <si>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</si>
  <si>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</si>
  <si>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</si>
  <si>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</si>
  <si>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</si>
  <si>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</si>
  <si>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</si>
  <si>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</si>
  <si>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</si>
  <si>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</si>
  <si>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</si>
  <si>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</si>
  <si>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</si>
  <si>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</si>
  <si>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</si>
  <si>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</si>
  <si>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</si>
  <si>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</si>
  <si>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</si>
  <si>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</si>
  <si>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</si>
  <si>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</si>
  <si>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</si>
  <si>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</si>
  <si>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</si>
  <si>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</si>
  <si>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</si>
  <si>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</si>
  <si>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</si>
  <si>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</si>
  <si>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</si>
  <si>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</si>
  <si>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</si>
  <si>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</si>
  <si>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</si>
  <si>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</si>
  <si>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</si>
  <si>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</si>
  <si>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</si>
  <si>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</si>
  <si>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</si>
  <si>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</si>
  <si>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</si>
  <si>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</si>
  <si>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</si>
  <si>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</si>
  <si>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</si>
  <si>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</si>
  <si>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</si>
  <si>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</si>
  <si>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</si>
  <si>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</si>
  <si>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</si>
  <si>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</si>
  <si>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</si>
  <si>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</si>
  <si>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</si>
  <si>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</si>
  <si>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</si>
  <si>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</si>
  <si>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</si>
  <si>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</si>
  <si>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</si>
  <si>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</si>
  <si>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</si>
  <si>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</si>
  <si>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</si>
  <si>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</si>
  <si>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</si>
  <si>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</si>
  <si>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</si>
  <si>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</si>
  <si>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</si>
  <si>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</si>
  <si>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</si>
  <si>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</si>
  <si>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</si>
  <si>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</si>
  <si>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</si>
  <si>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</si>
  <si>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</si>
  <si>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</si>
  <si>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</si>
  <si>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</si>
  <si>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</si>
  <si>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</si>
  <si>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</si>
  <si>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</si>
  <si>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</si>
  <si>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</si>
  <si>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</si>
  <si>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</si>
  <si>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</si>
  <si>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</si>
  <si>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</si>
  <si>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</si>
  <si>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</si>
  <si>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</si>
  <si>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</si>
  <si>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</si>
  <si>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</si>
  <si>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</si>
  <si>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</si>
  <si>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</si>
  <si>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</si>
  <si>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</si>
  <si>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</si>
  <si>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</si>
  <si>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</si>
  <si>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</si>
  <si>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</si>
  <si>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</si>
  <si>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</si>
  <si>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</si>
  <si>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</si>
  <si>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</si>
  <si>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</si>
  <si>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</si>
  <si>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</si>
  <si>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</si>
  <si>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</si>
  <si>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</si>
  <si>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</si>
  <si>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</si>
  <si>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</si>
  <si>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</si>
  <si>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</si>
  <si>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</si>
  <si>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</si>
  <si>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</si>
  <si>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</si>
  <si>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</si>
  <si>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</si>
  <si>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</si>
  <si>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</si>
  <si>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</si>
  <si>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</si>
  <si>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</si>
  <si>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</si>
  <si>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</si>
  <si>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</si>
  <si>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</si>
  <si>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</si>
  <si>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</si>
  <si>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</si>
  <si>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</si>
  <si>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</si>
  <si>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</si>
  <si>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</si>
  <si>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</si>
  <si>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</si>
  <si>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</si>
  <si>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</si>
  <si>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</si>
  <si>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</si>
  <si>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</si>
  <si>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</si>
  <si>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</si>
  <si>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</si>
  <si>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</si>
  <si>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</si>
  <si>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</si>
  <si>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</si>
  <si>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</si>
  <si>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</si>
  <si>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</si>
  <si>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</si>
  <si>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</si>
  <si>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</si>
  <si>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</si>
  <si>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</si>
  <si>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</si>
  <si>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</si>
  <si>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</si>
  <si>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</si>
  <si>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</si>
  <si>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</si>
  <si>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</si>
  <si>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</si>
  <si>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</si>
  <si>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</si>
  <si>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</si>
  <si>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</si>
  <si>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</si>
  <si>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</si>
  <si>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</si>
  <si>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</si>
  <si>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</si>
  <si>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</si>
  <si>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</si>
  <si>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</si>
  <si>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</si>
  <si>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</si>
  <si>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</si>
  <si>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</si>
  <si>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</si>
  <si>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</si>
  <si>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</si>
  <si>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</si>
  <si>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</si>
  <si>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</si>
  <si>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</si>
  <si>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</si>
  <si>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</si>
  <si>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</si>
  <si>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</si>
  <si>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</si>
  <si>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</si>
  <si>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</si>
  <si>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</si>
  <si>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</si>
  <si>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</si>
  <si>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</si>
  <si>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</si>
  <si>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</si>
  <si>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</si>
  <si>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</si>
  <si>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</si>
  <si>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</si>
  <si>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</si>
  <si>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</si>
  <si>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</si>
  <si>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</si>
  <si>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</si>
  <si>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</si>
  <si>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</si>
  <si>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</si>
  <si>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</si>
  <si>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</si>
  <si>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</si>
  <si>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</si>
  <si>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</si>
  <si>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</si>
  <si>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</si>
  <si>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</si>
  <si>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</si>
  <si>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</si>
  <si>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</si>
  <si>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</si>
  <si>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</si>
  <si>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</si>
  <si>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</si>
  <si>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</si>
  <si>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</si>
  <si>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</si>
  <si>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</si>
  <si>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</si>
  <si>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</si>
  <si>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</si>
  <si>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</si>
  <si>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</si>
  <si>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</si>
  <si>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</si>
  <si>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</si>
  <si>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</si>
  <si>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</si>
  <si>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</si>
  <si>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</si>
  <si>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</si>
  <si>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</si>
  <si>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</si>
  <si>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</si>
  <si>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</si>
  <si>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</si>
  <si>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</si>
  <si>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</si>
  <si>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</si>
  <si>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</si>
  <si>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</si>
  <si>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</si>
  <si>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</si>
  <si>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</si>
  <si>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</si>
  <si>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</si>
  <si>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</si>
  <si>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</si>
  <si>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</si>
  <si>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</si>
  <si>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</si>
  <si>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</si>
  <si>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</si>
  <si>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</si>
  <si>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</si>
  <si>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</si>
  <si>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</si>
  <si>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</si>
  <si>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</si>
  <si>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</si>
  <si>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</si>
  <si>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</si>
  <si>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</si>
  <si>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</si>
  <si>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</si>
  <si>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</si>
  <si>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</si>
  <si>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</si>
  <si>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</si>
  <si>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</si>
  <si>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</si>
  <si>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</si>
  <si>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</si>
  <si>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</si>
  <si>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</si>
  <si>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</si>
  <si>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</si>
  <si>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</si>
  <si>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</si>
  <si>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</si>
  <si>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</si>
  <si>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</si>
  <si>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</si>
  <si>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</si>
  <si>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</si>
  <si>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</si>
  <si>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</si>
  <si>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</si>
  <si>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</si>
  <si>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</si>
  <si>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</si>
  <si>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</si>
  <si>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</si>
  <si>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</si>
  <si>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</si>
  <si>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</si>
  <si>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</si>
  <si>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</si>
  <si>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</si>
  <si>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</si>
  <si>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</si>
  <si>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</si>
  <si>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</si>
  <si>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</si>
  <si>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</si>
  <si>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</si>
  <si>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</si>
  <si>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</si>
  <si>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</si>
  <si>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</si>
  <si>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</si>
  <si>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</si>
  <si>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</si>
  <si>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</si>
  <si>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</si>
  <si>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</si>
  <si>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</si>
  <si>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</si>
  <si>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</si>
  <si>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</si>
  <si>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</si>
  <si>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</si>
  <si>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</si>
  <si>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</si>
  <si>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</si>
  <si>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</si>
  <si>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</si>
  <si>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</si>
  <si>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</si>
  <si>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</si>
  <si>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</si>
  <si>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</si>
  <si>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</si>
  <si>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</si>
  <si>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</si>
  <si>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</si>
  <si>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</si>
  <si>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</si>
  <si>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</si>
  <si>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</si>
  <si>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</si>
  <si>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</si>
  <si>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</si>
  <si>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</si>
  <si>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</si>
  <si>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</si>
  <si>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</si>
  <si>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</si>
  <si>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</si>
  <si>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</si>
  <si>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</si>
  <si>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</si>
  <si>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</si>
  <si>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</si>
  <si>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</si>
  <si>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</si>
  <si>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</si>
  <si>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</si>
  <si>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</si>
  <si>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</si>
  <si>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</si>
  <si>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</si>
  <si>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</si>
  <si>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</si>
  <si>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</si>
  <si>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</si>
  <si>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</si>
  <si>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</si>
  <si>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</si>
  <si>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</si>
  <si>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</si>
  <si>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</si>
  <si>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</si>
  <si>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</si>
  <si>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</si>
  <si>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</si>
  <si>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</si>
  <si>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</si>
  <si>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</si>
  <si>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</si>
  <si>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</si>
  <si>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</si>
  <si>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</si>
  <si>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</si>
  <si>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</si>
  <si>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</si>
  <si>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</si>
  <si>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</si>
  <si>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</si>
  <si>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</si>
  <si>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</si>
  <si>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</si>
  <si>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</si>
  <si>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</si>
  <si>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</si>
  <si>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</si>
  <si>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</si>
  <si>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</si>
  <si>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</si>
  <si>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</si>
  <si>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</si>
  <si>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</si>
  <si>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</si>
  <si>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</si>
  <si>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</si>
  <si>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</si>
  <si>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</si>
  <si>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</si>
  <si>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</si>
  <si>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</si>
  <si>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</si>
  <si>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</si>
  <si>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</si>
  <si>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</si>
  <si>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</si>
  <si>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</si>
  <si>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</si>
  <si>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</si>
  <si>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</si>
  <si>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</si>
  <si>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</si>
  <si>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</si>
  <si>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</si>
  <si>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</si>
  <si>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</si>
  <si>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</si>
  <si>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</si>
  <si>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</si>
  <si>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</si>
  <si>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</si>
  <si>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</si>
  <si>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</si>
  <si>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</si>
  <si>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</si>
  <si>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</si>
  <si>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</si>
  <si>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</si>
  <si>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</si>
  <si>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</si>
  <si>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</si>
  <si>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</si>
  <si>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</si>
  <si>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</si>
  <si>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</si>
  <si>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</si>
  <si>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</si>
  <si>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</si>
  <si>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</si>
  <si>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</si>
  <si>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</si>
  <si>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</si>
  <si>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</si>
  <si>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</si>
  <si>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</si>
  <si>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</si>
  <si>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</si>
  <si>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</si>
  <si>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</si>
  <si>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</si>
  <si>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</si>
  <si>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</si>
  <si>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</si>
  <si>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</si>
  <si>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</si>
  <si>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</si>
  <si>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</si>
  <si>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</si>
  <si>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</si>
  <si>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</si>
  <si>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</si>
  <si>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</si>
  <si>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</si>
  <si>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</si>
  <si>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</si>
  <si>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</si>
  <si>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</si>
  <si>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</si>
  <si>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</si>
  <si>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</si>
  <si>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</si>
  <si>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</si>
  <si>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</si>
  <si>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</si>
  <si>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</si>
  <si>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</si>
  <si>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</si>
  <si>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</si>
  <si>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</si>
  <si>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</si>
  <si>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</si>
  <si>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</si>
  <si>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</si>
  <si>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</si>
  <si>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</si>
  <si>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</si>
  <si>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</si>
  <si>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</si>
  <si>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</si>
  <si>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</si>
  <si>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</si>
  <si>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</si>
  <si>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</si>
  <si>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</si>
  <si>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</si>
  <si>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</si>
  <si>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</si>
  <si>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</si>
  <si>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</si>
  <si>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</si>
  <si>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</si>
  <si>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</si>
  <si>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</si>
  <si>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</si>
  <si>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</si>
  <si>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</si>
  <si>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</si>
  <si>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</si>
  <si>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</si>
  <si>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</si>
  <si>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</si>
  <si>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</si>
  <si>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</si>
  <si>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</si>
  <si>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</si>
  <si>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</si>
  <si>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</si>
  <si>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</si>
  <si>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</si>
  <si>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</si>
  <si>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</si>
  <si>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</si>
  <si>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</si>
  <si>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</si>
  <si>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</si>
  <si>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</si>
  <si>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</si>
  <si>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</si>
  <si>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</si>
  <si>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</si>
  <si>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</si>
  <si>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</si>
  <si>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</si>
  <si>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</si>
  <si>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</si>
  <si>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</si>
  <si>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</si>
  <si>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</si>
  <si>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</si>
  <si>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</si>
  <si>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</si>
  <si>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</si>
  <si>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</si>
  <si>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</si>
  <si>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</si>
  <si>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</si>
  <si>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</si>
  <si>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</si>
  <si>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</si>
  <si>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</si>
  <si>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</si>
  <si>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</si>
  <si>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</si>
  <si>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</si>
  <si>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</si>
  <si>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</si>
  <si>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</si>
  <si>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</si>
  <si>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</si>
  <si>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</si>
  <si>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</si>
  <si>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</si>
  <si>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</si>
  <si>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</si>
  <si>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</si>
  <si>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</si>
  <si>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</si>
  <si>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</si>
  <si>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</si>
  <si>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</si>
  <si>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</si>
  <si>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</si>
  <si>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</si>
  <si>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</si>
  <si>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</si>
  <si>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</si>
  <si>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</si>
  <si>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</si>
  <si>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</si>
  <si>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</si>
  <si>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</si>
  <si>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</si>
  <si>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</si>
  <si>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</si>
  <si>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</si>
  <si>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</si>
  <si>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</si>
  <si>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</si>
  <si>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</si>
  <si>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</si>
  <si>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</si>
  <si>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</si>
  <si>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</si>
  <si>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</si>
  <si>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</si>
  <si>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</si>
  <si>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</si>
  <si>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</si>
  <si>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</si>
  <si>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</si>
  <si>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</si>
  <si>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</si>
  <si>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</si>
  <si>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</si>
  <si>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</si>
  <si>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</si>
  <si>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</si>
  <si>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</si>
  <si>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</si>
  <si>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</si>
  <si>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</si>
  <si>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</si>
  <si>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</si>
  <si>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</si>
  <si>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</si>
  <si>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</si>
  <si>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</si>
  <si>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</si>
  <si>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</si>
  <si>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</si>
  <si>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</si>
  <si>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</si>
  <si>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</si>
  <si>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</si>
  <si>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</si>
  <si>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</si>
  <si>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</si>
  <si>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</si>
  <si>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</si>
  <si>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</si>
  <si>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</si>
  <si>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</si>
  <si>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</si>
  <si>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</si>
  <si>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</si>
  <si>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</si>
  <si>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</si>
  <si>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</si>
  <si>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</si>
  <si>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</si>
  <si>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</si>
  <si>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</si>
  <si>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</si>
  <si>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</si>
  <si>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</si>
  <si>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</si>
  <si>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</si>
  <si>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</si>
  <si>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</si>
  <si>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</si>
  <si>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</si>
  <si>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</si>
  <si>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</si>
  <si>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</si>
  <si>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</si>
  <si>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</si>
  <si>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</si>
  <si>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</si>
  <si>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</si>
  <si>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</si>
  <si>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</si>
  <si>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</si>
  <si>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</si>
  <si>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</si>
  <si>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</si>
  <si>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</si>
  <si>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</si>
  <si>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</si>
  <si>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</si>
  <si>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</si>
  <si>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</si>
  <si>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</si>
  <si>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</si>
  <si>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</si>
  <si>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</si>
  <si>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</si>
  <si>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</si>
  <si>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</si>
  <si>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</si>
  <si>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</si>
  <si>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</si>
  <si>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</si>
  <si>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</si>
  <si>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</si>
  <si>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</si>
  <si>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</si>
  <si>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</si>
  <si>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</si>
  <si>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</si>
  <si>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</si>
  <si>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</si>
  <si>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</si>
  <si>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</si>
  <si>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</si>
  <si>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</si>
  <si>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</si>
  <si>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</si>
  <si>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</si>
  <si>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</si>
  <si>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</si>
  <si>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</si>
  <si>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</si>
  <si>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</si>
  <si>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</si>
  <si>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</si>
  <si>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</si>
  <si>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</si>
  <si>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</si>
  <si>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</si>
  <si>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</si>
  <si>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</si>
  <si>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</si>
  <si>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</si>
  <si>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</si>
  <si>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</si>
  <si>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</si>
  <si>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</si>
  <si>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</si>
  <si>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</si>
  <si>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</si>
  <si>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</si>
  <si>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</si>
  <si>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</si>
  <si>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</si>
  <si>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</si>
  <si>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</si>
  <si>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</si>
  <si>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</si>
  <si>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</si>
  <si>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</si>
  <si>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</si>
  <si>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</si>
  <si>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</si>
  <si>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</si>
  <si>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</si>
  <si>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</si>
  <si>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</si>
  <si>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</si>
  <si>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</si>
  <si>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</si>
  <si>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</si>
  <si>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</si>
  <si>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</si>
  <si>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</si>
  <si>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</si>
  <si>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</si>
  <si>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</si>
  <si>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</si>
  <si>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</si>
  <si>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</si>
  <si>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</si>
  <si>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</si>
  <si>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</si>
  <si>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</si>
  <si>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</si>
  <si>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</si>
  <si>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</si>
  <si>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</si>
  <si>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</si>
  <si>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</si>
  <si>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</si>
  <si>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</si>
  <si>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</si>
  <si>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</si>
  <si>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</si>
  <si>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</si>
  <si>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</si>
  <si>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</si>
  <si>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</si>
  <si>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</si>
  <si>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</si>
  <si>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</si>
  <si>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</si>
  <si>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</si>
  <si>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</si>
  <si>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</si>
  <si>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</si>
  <si>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</si>
  <si>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</si>
  <si>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</si>
  <si>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</si>
  <si>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</si>
  <si>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</si>
  <si>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</si>
  <si>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</si>
  <si>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</si>
  <si>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</si>
  <si>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</si>
  <si>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</si>
  <si>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</si>
  <si>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</si>
  <si>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</si>
  <si>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</si>
  <si>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</si>
  <si>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</si>
  <si>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</si>
  <si>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</si>
  <si>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</si>
  <si>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</si>
  <si>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</si>
  <si>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</si>
  <si>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</si>
  <si>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</si>
  <si>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</si>
  <si>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</si>
  <si>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</si>
  <si>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</si>
  <si>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</si>
  <si>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</si>
  <si>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</si>
  <si>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</si>
  <si>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</si>
  <si>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</si>
  <si>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</si>
  <si>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</si>
  <si>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</si>
  <si>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</si>
  <si>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</si>
  <si>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</si>
  <si>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</si>
  <si>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</si>
  <si>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</si>
  <si>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</si>
  <si>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</si>
  <si>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</si>
  <si>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</si>
  <si>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</si>
  <si>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</si>
  <si>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</si>
  <si>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</si>
  <si>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</si>
  <si>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</si>
  <si>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</si>
  <si>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</si>
  <si>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</si>
  <si>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</si>
  <si>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</si>
  <si>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</si>
  <si>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</si>
  <si>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</si>
  <si>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</si>
  <si>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</si>
  <si>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</si>
  <si>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</si>
  <si>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</si>
  <si>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</si>
  <si>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</si>
  <si>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</si>
  <si>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</si>
  <si>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</si>
  <si>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</si>
  <si>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</si>
  <si>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</si>
  <si>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</si>
  <si>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</si>
  <si>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</si>
  <si>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</si>
  <si>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</si>
  <si>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</si>
  <si>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</si>
  <si>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</si>
  <si>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</si>
  <si>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</si>
  <si>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</si>
  <si>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</si>
  <si>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</si>
  <si>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</si>
  <si>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</si>
  <si>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</si>
  <si>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</si>
  <si>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</si>
  <si>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</si>
  <si>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</si>
  <si>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</si>
  <si>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</si>
  <si>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</si>
  <si>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</si>
  <si>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</si>
  <si>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</si>
  <si>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</si>
  <si>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</si>
  <si>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</si>
  <si>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</si>
  <si>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</si>
  <si>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</si>
  <si>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</si>
  <si>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</si>
  <si>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</si>
  <si>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</si>
  <si>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</si>
  <si>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</si>
  <si>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</si>
  <si>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</si>
  <si>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</si>
  <si>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</si>
  <si>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</si>
  <si>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</si>
  <si>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</si>
  <si>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</si>
  <si>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</si>
  <si>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</si>
  <si>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</si>
  <si>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</si>
  <si>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</si>
  <si>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</si>
  <si>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</si>
  <si>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</si>
  <si>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</si>
  <si>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</si>
  <si>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</si>
  <si>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</si>
  <si>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</si>
  <si>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</si>
  <si>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</si>
  <si>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</si>
  <si>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</si>
  <si>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</si>
  <si>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</si>
  <si>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</si>
  <si>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</si>
  <si>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</si>
  <si>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</si>
  <si>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</si>
  <si>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</si>
  <si>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</si>
  <si>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</si>
  <si>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</si>
  <si>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</si>
  <si>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</si>
  <si>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</si>
  <si>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</si>
  <si>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</si>
  <si>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</si>
  <si>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</si>
  <si>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</si>
  <si>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</si>
  <si>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</si>
  <si>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</si>
  <si>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</si>
  <si>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</si>
  <si>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</si>
  <si>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</si>
  <si>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</si>
  <si>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</si>
  <si>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</si>
  <si>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</si>
  <si>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</si>
  <si>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</si>
  <si>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</si>
  <si>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</si>
  <si>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</si>
  <si>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</si>
  <si>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</si>
  <si>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</si>
  <si>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</si>
  <si>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</si>
  <si>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</si>
  <si>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</si>
  <si>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</si>
  <si>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</si>
  <si>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</si>
  <si>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</si>
  <si>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</si>
  <si>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</si>
  <si>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</si>
  <si>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</si>
  <si>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</si>
  <si>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</si>
  <si>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</si>
  <si>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</si>
  <si>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</si>
  <si>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</si>
  <si>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</si>
  <si>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</si>
  <si>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</si>
  <si>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</si>
  <si>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</si>
  <si>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</si>
  <si>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</si>
  <si>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</si>
  <si>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</si>
  <si>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</si>
  <si>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</si>
  <si>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</si>
  <si>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</si>
  <si>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</si>
  <si>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</si>
  <si>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</si>
  <si>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</si>
  <si>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</si>
  <si>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</si>
  <si>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</si>
  <si>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</si>
  <si>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</si>
  <si>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</si>
  <si>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</si>
  <si>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</si>
  <si>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</si>
  <si>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</si>
  <si>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</si>
  <si>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</si>
  <si>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</si>
  <si>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</si>
  <si>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</si>
  <si>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</si>
  <si>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</si>
  <si>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</si>
  <si>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</si>
  <si>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</si>
  <si>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</si>
  <si>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</si>
  <si>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</si>
  <si>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</si>
  <si>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</si>
  <si>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</si>
  <si>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</si>
  <si>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</si>
  <si>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</si>
  <si>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</si>
  <si>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</si>
  <si>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</si>
  <si>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</si>
  <si>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</si>
  <si>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</si>
  <si>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</si>
  <si>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</si>
  <si>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</si>
  <si>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</si>
  <si>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</si>
  <si>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</si>
  <si>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</si>
  <si>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</si>
  <si>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</si>
  <si>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</si>
  <si>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</si>
  <si>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</si>
  <si>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</si>
  <si>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</si>
  <si>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</si>
  <si>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</si>
  <si>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</si>
  <si>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</si>
  <si>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</si>
  <si>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</si>
  <si>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</si>
  <si>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</si>
  <si>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</si>
  <si>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</si>
  <si>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</si>
  <si>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</si>
  <si>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</si>
  <si>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</si>
  <si>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</si>
  <si>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</si>
  <si>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</si>
  <si>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</si>
  <si>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</si>
  <si>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</si>
  <si>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</si>
  <si>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</si>
  <si>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</si>
  <si>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</si>
  <si>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</si>
  <si>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</si>
  <si>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</si>
  <si>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</si>
  <si>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</si>
  <si>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</si>
  <si>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</si>
  <si>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</si>
  <si>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</si>
  <si>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</si>
  <si>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</si>
  <si>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</si>
  <si>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</si>
  <si>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</si>
  <si>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</si>
  <si>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</si>
  <si>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</si>
  <si>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</si>
  <si>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</si>
  <si>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</si>
  <si>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</si>
  <si>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</si>
  <si>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</si>
  <si>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</si>
  <si>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</si>
  <si>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</si>
  <si>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</si>
  <si>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</si>
  <si>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</si>
  <si>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</si>
  <si>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</si>
  <si>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</si>
  <si>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</si>
  <si>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</si>
  <si>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</si>
  <si>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</si>
  <si>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</si>
  <si>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</si>
  <si>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</si>
  <si>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</si>
  <si>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</si>
  <si>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</si>
  <si>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</si>
  <si>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</si>
  <si>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</si>
  <si>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</si>
  <si>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</si>
  <si>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</si>
  <si>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</si>
  <si>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</si>
  <si>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</si>
  <si>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</si>
  <si>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</si>
  <si>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</si>
  <si>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</si>
  <si>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</si>
  <si>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</si>
  <si>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</si>
  <si>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</si>
  <si>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</si>
  <si>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</si>
  <si>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</si>
  <si>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</si>
  <si>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</si>
  <si>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</si>
  <si>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</si>
  <si>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</si>
  <si>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</si>
  <si>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</si>
  <si>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</si>
  <si>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</si>
  <si>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</si>
  <si>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</si>
  <si>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</si>
  <si>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</si>
  <si>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</si>
  <si>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</si>
  <si>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</si>
  <si>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</si>
  <si>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</si>
  <si>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</si>
  <si>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</si>
  <si>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</si>
  <si>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</si>
  <si>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</si>
  <si>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</si>
  <si>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</si>
  <si>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</si>
  <si>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</si>
  <si>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</si>
  <si>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</si>
  <si>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</si>
  <si>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</si>
  <si>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</si>
  <si>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</si>
  <si>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</si>
  <si>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</si>
  <si>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</si>
  <si>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</si>
  <si>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</si>
  <si>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</si>
  <si>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</si>
  <si>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</si>
  <si>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</si>
  <si>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</si>
  <si>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</si>
  <si>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</si>
  <si>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</si>
  <si>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</si>
  <si>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</si>
  <si>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</si>
  <si>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</si>
  <si>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</si>
  <si>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</si>
  <si>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</si>
  <si>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</si>
  <si>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</si>
  <si>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</si>
  <si>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</si>
  <si>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</si>
  <si>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</si>
  <si>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</si>
  <si>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</si>
  <si>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</si>
  <si>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</si>
  <si>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</si>
  <si>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</si>
  <si>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</si>
  <si>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</si>
  <si>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</si>
  <si>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</si>
  <si>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</si>
  <si>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</si>
  <si>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</si>
  <si>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</si>
  <si>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</si>
  <si>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</si>
  <si>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</si>
  <si>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</si>
  <si>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</si>
  <si>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</si>
  <si>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</si>
  <si>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</si>
  <si>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</si>
  <si>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</si>
  <si>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</si>
  <si>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</si>
  <si>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</si>
  <si>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</si>
  <si>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</si>
  <si>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</si>
  <si>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</si>
  <si>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</si>
  <si>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</si>
  <si>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</si>
  <si>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</si>
  <si>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</si>
  <si>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</si>
  <si>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</si>
  <si>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</si>
  <si>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</si>
  <si>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</si>
  <si>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</si>
  <si>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</si>
  <si>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</si>
  <si>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</si>
  <si>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</si>
  <si>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</si>
  <si>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</si>
  <si>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</si>
  <si>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</si>
  <si>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</si>
  <si>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</si>
  <si>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</si>
  <si>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</si>
  <si>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</si>
  <si>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</si>
  <si>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</si>
  <si>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</si>
  <si>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</si>
  <si>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</si>
  <si>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</si>
  <si>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</si>
  <si>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</si>
  <si>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</si>
  <si>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</si>
  <si>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</si>
  <si>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</si>
  <si>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</si>
  <si>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</si>
  <si>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</si>
  <si>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</si>
  <si>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</si>
  <si>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</si>
  <si>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</si>
  <si>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</si>
  <si>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</si>
  <si>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</si>
  <si>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</si>
  <si>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</si>
  <si>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</si>
  <si>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</si>
  <si>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</si>
  <si>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</si>
  <si>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</si>
  <si>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</si>
  <si>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</si>
  <si>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</si>
  <si>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</si>
  <si>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</si>
  <si>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</si>
  <si>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</si>
  <si>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</si>
  <si>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</si>
  <si>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</si>
  <si>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</si>
  <si>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</si>
  <si>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</si>
  <si>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</si>
  <si>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</si>
  <si>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</si>
  <si>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</si>
  <si>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</si>
  <si>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</si>
  <si>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</si>
  <si>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</si>
  <si>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</si>
  <si>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</si>
  <si>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</si>
  <si>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</si>
  <si>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</si>
  <si>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</si>
  <si>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</si>
  <si>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</si>
  <si>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</si>
  <si>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</si>
  <si>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</si>
  <si>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</si>
  <si>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</si>
  <si>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</si>
  <si>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</si>
  <si>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</si>
  <si>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</si>
  <si>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</si>
  <si>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</si>
  <si>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</si>
  <si>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</si>
  <si>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</si>
  <si>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</si>
  <si>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</si>
  <si>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</si>
  <si>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</si>
  <si>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</si>
  <si>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</si>
  <si>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</si>
  <si>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</si>
  <si>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</si>
  <si>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</si>
  <si>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</si>
  <si>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</si>
  <si>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</si>
  <si>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</si>
  <si>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</si>
  <si>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</si>
  <si>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</si>
  <si>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</si>
  <si>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</si>
  <si>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</si>
  <si>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</si>
  <si>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</si>
  <si>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</si>
  <si>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</si>
  <si>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</si>
  <si>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</si>
  <si>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</si>
  <si>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</si>
  <si>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</si>
  <si>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</si>
  <si>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</si>
  <si>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</si>
  <si>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</si>
  <si>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</si>
  <si>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</si>
  <si>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</si>
  <si>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</si>
  <si>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</si>
  <si>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</si>
  <si>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</si>
  <si>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</si>
  <si>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</si>
  <si>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</si>
  <si>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</si>
  <si>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</si>
  <si>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</si>
  <si>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</si>
  <si>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</si>
  <si>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</si>
  <si>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</si>
  <si>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</si>
  <si>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</si>
  <si>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</si>
  <si>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</si>
  <si>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</si>
  <si>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</si>
  <si>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</si>
  <si>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</si>
  <si>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</si>
  <si>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</si>
  <si>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</si>
  <si>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</si>
  <si>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</si>
  <si>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</si>
  <si>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</si>
  <si>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</si>
  <si>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</si>
  <si>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</si>
  <si>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</si>
  <si>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</si>
  <si>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</si>
  <si>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</si>
  <si>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</si>
  <si>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</si>
  <si>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</si>
  <si>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</si>
  <si>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</si>
  <si>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</si>
  <si>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</si>
  <si>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</si>
  <si>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</si>
  <si>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</si>
  <si>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</si>
  <si>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</si>
  <si>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</si>
  <si>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</si>
  <si>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</si>
  <si>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</si>
  <si>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</si>
  <si>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</si>
  <si>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</si>
  <si>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</si>
  <si>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</si>
  <si>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</si>
  <si>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</si>
  <si>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</si>
  <si>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</si>
  <si>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</si>
  <si>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</si>
  <si>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</si>
  <si>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</si>
  <si>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</si>
  <si>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</si>
  <si>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</si>
  <si>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</si>
  <si>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</si>
  <si>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</si>
  <si>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</si>
  <si>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</si>
  <si>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</si>
  <si>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</si>
  <si>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</si>
  <si>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</si>
  <si>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</si>
  <si>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</si>
  <si>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</si>
  <si>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</si>
  <si>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</si>
  <si>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</si>
  <si>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</si>
  <si>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</si>
  <si>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</si>
  <si>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</si>
  <si>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</si>
  <si>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</si>
  <si>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</si>
  <si>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</si>
  <si>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</si>
  <si>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</si>
  <si>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</si>
  <si>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</si>
  <si>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</si>
  <si>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</si>
  <si>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</si>
  <si>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</si>
  <si>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</si>
  <si>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</si>
  <si>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</si>
  <si>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</si>
  <si>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</si>
  <si>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</si>
  <si>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</si>
  <si>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</si>
  <si>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</si>
  <si>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</si>
  <si>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</si>
  <si>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</si>
  <si>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</si>
  <si>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</si>
  <si>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</si>
  <si>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</si>
  <si>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</si>
  <si>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</si>
  <si>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</si>
  <si>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</si>
  <si>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</si>
  <si>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</si>
  <si>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</si>
  <si>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</si>
  <si>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</si>
  <si>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</si>
  <si>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</si>
  <si>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</si>
  <si>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</si>
  <si>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</si>
  <si>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</si>
  <si>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</si>
  <si>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</si>
  <si>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</si>
  <si>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</si>
  <si>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</si>
  <si>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</si>
  <si>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</si>
  <si>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</si>
  <si>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</si>
  <si>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</si>
  <si>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</si>
  <si>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</si>
  <si>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</si>
  <si>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</si>
  <si>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</si>
  <si>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</si>
  <si>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</si>
  <si>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</si>
  <si>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</si>
  <si>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</si>
  <si>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</si>
  <si>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</si>
  <si>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</si>
  <si>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</si>
  <si>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</si>
  <si>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</si>
  <si>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</si>
  <si>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</si>
  <si>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</si>
  <si>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</si>
  <si>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</si>
  <si>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</si>
  <si>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</si>
  <si>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</si>
  <si>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</si>
  <si>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</si>
  <si>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</si>
  <si>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</si>
  <si>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</si>
  <si>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</si>
  <si>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</si>
  <si>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</si>
  <si>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</si>
  <si>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</si>
  <si>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</si>
  <si>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</si>
  <si>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</si>
  <si>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</si>
  <si>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</si>
  <si>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</si>
  <si>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</si>
  <si>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</si>
  <si>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</si>
  <si>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</si>
  <si>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</si>
  <si>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</si>
  <si>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</si>
  <si>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</si>
  <si>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</si>
  <si>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</si>
  <si>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</si>
  <si>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</si>
  <si>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</si>
  <si>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</si>
  <si>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</si>
  <si>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</si>
  <si>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</si>
  <si>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</si>
  <si>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</si>
  <si>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</si>
  <si>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</si>
  <si>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</si>
  <si>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</si>
  <si>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</si>
  <si>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</si>
  <si>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</si>
  <si>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</si>
  <si>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</si>
  <si>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</si>
  <si>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</si>
  <si>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</si>
  <si>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</si>
  <si>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</si>
  <si>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</si>
  <si>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</si>
  <si>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</si>
  <si>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</si>
  <si>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</si>
  <si>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</si>
  <si>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</si>
  <si>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</si>
  <si>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</si>
  <si>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</si>
  <si>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</si>
  <si>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</si>
  <si>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</si>
  <si>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</si>
  <si>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</si>
  <si>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</si>
  <si>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</si>
  <si>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</si>
  <si>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</si>
  <si>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</si>
  <si>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</si>
  <si>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</si>
  <si>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</si>
  <si>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</si>
  <si>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</si>
  <si>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</si>
  <si>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</si>
  <si>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</si>
  <si>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</si>
  <si>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</si>
  <si>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</si>
  <si>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</si>
  <si>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</si>
  <si>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</si>
  <si>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</si>
  <si>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</si>
  <si>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</si>
  <si>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</si>
  <si>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</si>
  <si>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</si>
  <si>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</si>
  <si>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</si>
  <si>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</si>
  <si>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</si>
  <si>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</si>
  <si>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</si>
  <si>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</si>
  <si>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</si>
  <si>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</si>
  <si>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</si>
  <si>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</si>
  <si>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</si>
  <si>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</si>
  <si>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</si>
  <si>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</si>
  <si>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</si>
  <si>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</si>
  <si>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</si>
  <si>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</si>
  <si>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</si>
  <si>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</si>
  <si>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</si>
  <si>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</si>
  <si>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</si>
  <si>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</si>
  <si>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</si>
  <si>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</si>
  <si>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</si>
  <si>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</si>
  <si>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</si>
  <si>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</si>
  <si>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</si>
  <si>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</si>
  <si>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</si>
  <si>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</si>
  <si>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</si>
  <si>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</si>
  <si>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</si>
  <si>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</si>
  <si>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</si>
  <si>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</si>
  <si>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</si>
  <si>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</si>
  <si>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</si>
  <si>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</si>
  <si>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</si>
  <si>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</si>
  <si>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</si>
  <si>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</si>
  <si>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</si>
  <si>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</si>
  <si>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</si>
  <si>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</si>
  <si>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</si>
  <si>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</si>
  <si>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</si>
  <si>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</si>
  <si>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</si>
  <si>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</si>
  <si>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</si>
  <si>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</si>
  <si>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</si>
  <si>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</si>
  <si>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</si>
  <si>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</si>
  <si>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</si>
  <si>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</si>
  <si>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</si>
  <si>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</si>
  <si>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</si>
  <si>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</si>
  <si>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</si>
  <si>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</si>
  <si>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</si>
  <si>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</si>
  <si>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</si>
  <si>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</si>
  <si>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</si>
  <si>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</si>
  <si>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</si>
  <si>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</si>
  <si>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</si>
  <si>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</si>
  <si>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</si>
  <si>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</si>
  <si>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</si>
  <si>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</si>
  <si>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</si>
  <si>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</si>
  <si>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</si>
  <si>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</si>
  <si>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</si>
  <si>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</si>
  <si>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</si>
  <si>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</si>
  <si>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</si>
  <si>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</si>
  <si>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</si>
  <si>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</si>
  <si>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</si>
  <si>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</si>
  <si>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</si>
  <si>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</si>
  <si>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</si>
  <si>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</si>
  <si>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</si>
  <si>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</si>
  <si>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</si>
  <si>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</si>
  <si>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</si>
  <si>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</si>
  <si>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</si>
  <si>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</si>
  <si>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</si>
  <si>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</si>
  <si>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</si>
  <si>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</si>
  <si>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</si>
  <si>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</si>
  <si>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</si>
  <si>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</si>
  <si>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</si>
  <si>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</si>
  <si>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</si>
  <si>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</si>
  <si>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</si>
  <si>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</si>
  <si>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</si>
  <si>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</si>
  <si>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</si>
  <si>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</si>
  <si>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</si>
  <si>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</si>
  <si>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</si>
  <si>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</si>
  <si>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</si>
  <si>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</si>
  <si>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</si>
  <si>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</si>
  <si>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</si>
  <si>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</si>
  <si>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</si>
  <si>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</si>
  <si>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</si>
  <si>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</si>
  <si>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</si>
  <si>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</si>
  <si>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</si>
  <si>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</si>
  <si>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</si>
  <si>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</si>
  <si>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</si>
  <si>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</si>
  <si>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</si>
  <si>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</si>
  <si>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</si>
  <si>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</si>
  <si>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</si>
  <si>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</si>
  <si>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</si>
  <si>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</si>
  <si>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</si>
  <si>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</si>
  <si>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</si>
  <si>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</si>
  <si>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</si>
  <si>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</si>
  <si>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</si>
  <si>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</si>
  <si>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</si>
  <si>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</si>
  <si>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</si>
  <si>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</si>
  <si>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</si>
  <si>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</si>
  <si>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</si>
  <si>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</si>
  <si>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</si>
  <si>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</si>
  <si>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</si>
  <si>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</si>
  <si>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</si>
  <si>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</si>
  <si>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</si>
  <si>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</si>
  <si>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</si>
  <si>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</si>
  <si>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</si>
  <si>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</si>
  <si>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</si>
  <si>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</si>
  <si>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</si>
  <si>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</si>
  <si>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</si>
  <si>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</si>
  <si>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</si>
  <si>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</si>
  <si>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</si>
  <si>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</si>
  <si>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</si>
  <si>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</si>
  <si>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</si>
  <si>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</si>
  <si>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</si>
  <si>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</si>
  <si>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</si>
  <si>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</si>
  <si>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</si>
  <si>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</si>
  <si>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</si>
  <si>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</si>
  <si>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</si>
  <si>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</si>
  <si>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</si>
  <si>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</si>
  <si>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</si>
  <si>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</si>
  <si>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</si>
  <si>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</si>
  <si>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</si>
  <si>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</si>
  <si>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</si>
  <si>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</si>
  <si>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</si>
  <si>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</si>
  <si>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</si>
  <si>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</si>
  <si>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</si>
  <si>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</si>
  <si>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</si>
  <si>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</si>
  <si>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</si>
  <si>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</si>
  <si>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</si>
  <si>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</si>
  <si>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</si>
  <si>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</si>
  <si>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</si>
  <si>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</si>
  <si>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</si>
  <si>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</si>
  <si>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</si>
  <si>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</si>
  <si>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</si>
  <si>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</si>
  <si>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</si>
  <si>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</si>
  <si>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</si>
  <si>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</si>
  <si>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</si>
  <si>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</si>
  <si>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</si>
  <si>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</si>
  <si>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</si>
  <si>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</si>
  <si>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</si>
  <si>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</si>
  <si>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</si>
  <si>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</si>
  <si>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</si>
  <si>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</si>
  <si>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</si>
  <si>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</si>
  <si>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</si>
  <si>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</si>
  <si>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</si>
  <si>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</si>
  <si>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</si>
  <si>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</si>
  <si>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</si>
  <si>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</si>
  <si>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</si>
  <si>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</si>
  <si>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</si>
  <si>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</si>
  <si>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</si>
  <si>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</si>
  <si>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</si>
  <si>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</si>
  <si>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</si>
  <si>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</si>
  <si>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</si>
  <si>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</si>
  <si>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</si>
  <si>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</si>
  <si>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</si>
  <si>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</si>
  <si>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</si>
  <si>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</si>
  <si>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</si>
  <si>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</si>
  <si>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</si>
  <si>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</si>
  <si>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</si>
  <si>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</si>
  <si>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</si>
  <si>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</si>
  <si>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</si>
  <si>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</si>
  <si>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</si>
  <si>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</si>
  <si>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</si>
  <si>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</si>
  <si>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</si>
  <si>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</si>
  <si>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</si>
  <si>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</si>
  <si>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</si>
  <si>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</si>
  <si>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</si>
  <si>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</si>
  <si>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</si>
  <si>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</si>
  <si>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</si>
  <si>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</si>
  <si>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</si>
  <si>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</si>
  <si>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</si>
  <si>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</si>
  <si>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</si>
  <si>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</si>
  <si>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</si>
  <si>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</si>
  <si>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</si>
  <si>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</si>
  <si>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</si>
  <si>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</si>
  <si>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</si>
  <si>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</si>
  <si>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</si>
  <si>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</si>
  <si>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</si>
  <si>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</si>
  <si>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</si>
  <si>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</si>
  <si>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</si>
  <si>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</si>
  <si>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</si>
  <si>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</si>
  <si>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</si>
  <si>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</si>
  <si>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</si>
  <si>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</si>
  <si>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</si>
  <si>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</si>
  <si>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</si>
  <si>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</si>
  <si>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</si>
  <si>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</si>
  <si>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</si>
  <si>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</si>
  <si>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</si>
  <si>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</si>
  <si>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</si>
  <si>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</si>
  <si>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</si>
  <si>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</si>
  <si>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</si>
  <si>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</si>
  <si>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</si>
  <si>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</si>
  <si>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</si>
  <si>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</si>
  <si>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</si>
  <si>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</si>
  <si>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</si>
  <si>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</si>
  <si>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</si>
  <si>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</si>
  <si>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</si>
  <si>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</si>
  <si>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</si>
  <si>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</si>
  <si>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</si>
  <si>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</si>
  <si>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</si>
  <si>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</si>
  <si>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</si>
  <si>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</si>
  <si>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</si>
  <si>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</si>
  <si>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</si>
  <si>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</si>
  <si>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</si>
  <si>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</si>
  <si>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</si>
  <si>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</si>
  <si>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</si>
  <si>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</si>
  <si>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</si>
  <si>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</si>
  <si>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</si>
  <si>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</si>
  <si>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</si>
  <si>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</si>
  <si>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</si>
  <si>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</si>
  <si>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</si>
  <si>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</si>
  <si>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</si>
  <si>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</si>
  <si>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</si>
  <si>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</si>
  <si>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</si>
  <si>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</si>
  <si>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</si>
  <si>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</si>
  <si>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</si>
  <si>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</si>
  <si>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</si>
  <si>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</si>
  <si>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</si>
  <si>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</si>
  <si>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</si>
  <si>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</si>
  <si>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</si>
  <si>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</si>
  <si>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</si>
  <si>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</si>
  <si>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</si>
  <si>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</si>
  <si>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</si>
  <si>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</si>
  <si>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</si>
  <si>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</si>
  <si>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</si>
  <si>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</si>
  <si>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</si>
  <si>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</si>
  <si>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</si>
  <si>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</si>
  <si>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</si>
  <si>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</si>
  <si>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</si>
  <si>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</si>
  <si>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</si>
  <si>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</si>
  <si>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</si>
  <si>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</si>
  <si>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</si>
  <si>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</si>
  <si>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</si>
  <si>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</si>
  <si>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</si>
  <si>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</si>
  <si>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</si>
  <si>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</si>
  <si>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</si>
  <si>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</si>
  <si>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</si>
  <si>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</si>
  <si>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</si>
  <si>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</si>
  <si>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</si>
  <si>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</si>
  <si>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</si>
  <si>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</si>
  <si>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</si>
  <si>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</si>
  <si>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</si>
  <si>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</si>
  <si>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</si>
  <si>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</si>
  <si>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</si>
  <si>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</si>
  <si>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</si>
  <si>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</si>
  <si>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</si>
  <si>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</si>
  <si>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</si>
  <si>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</si>
  <si>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</si>
  <si>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</si>
  <si>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</si>
  <si>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</si>
  <si>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</si>
  <si>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</si>
  <si>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</si>
  <si>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</si>
  <si>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</si>
  <si>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</si>
  <si>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</si>
  <si>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</si>
  <si>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</si>
  <si>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</si>
  <si>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</si>
  <si>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</si>
  <si>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</si>
  <si>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</si>
  <si>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</si>
  <si>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</si>
  <si>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</si>
  <si>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</si>
  <si>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</si>
  <si>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</si>
  <si>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</si>
  <si>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</si>
  <si>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</si>
  <si>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</si>
  <si>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</si>
  <si>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</si>
  <si>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</si>
  <si>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</si>
  <si>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</si>
  <si>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</si>
  <si>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</si>
  <si>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</si>
  <si>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</si>
  <si>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</si>
  <si>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</si>
  <si>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</si>
  <si>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</si>
  <si>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</si>
  <si>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</si>
  <si>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</si>
  <si>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</si>
  <si>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</si>
  <si>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</si>
  <si>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</si>
  <si>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</si>
  <si>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</si>
  <si>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</si>
  <si>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</si>
  <si>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</si>
  <si>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</si>
  <si>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</si>
  <si>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</si>
  <si>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</si>
  <si>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</si>
  <si>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</si>
  <si>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</si>
  <si>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</si>
  <si>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</si>
  <si>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</si>
  <si>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</si>
  <si>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</si>
  <si>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</si>
  <si>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</si>
  <si>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</si>
  <si>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</si>
  <si>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</si>
  <si>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</si>
  <si>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</si>
  <si>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</si>
  <si>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</si>
  <si>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</si>
  <si>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</si>
  <si>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</si>
  <si>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</si>
  <si>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</si>
  <si>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</si>
  <si>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</si>
  <si>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</si>
  <si>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</si>
  <si>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</si>
  <si>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</si>
  <si>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</si>
  <si>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</si>
  <si>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</si>
  <si>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</si>
  <si>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</si>
  <si>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</si>
  <si>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</si>
  <si>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</si>
  <si>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</si>
  <si>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</si>
  <si>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</si>
  <si>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</si>
  <si>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</si>
  <si>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</si>
  <si>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</si>
  <si>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</si>
  <si>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</si>
  <si>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</si>
  <si>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</si>
  <si>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</si>
  <si>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</si>
  <si>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</si>
  <si>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</si>
  <si>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</si>
  <si>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</si>
  <si>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</si>
  <si>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</si>
  <si>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</si>
  <si>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</si>
  <si>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</si>
  <si>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</si>
  <si>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</si>
  <si>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</si>
  <si>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</si>
  <si>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</si>
  <si>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</si>
  <si>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</si>
  <si>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</si>
  <si>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</si>
  <si>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</si>
  <si>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</si>
  <si>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</si>
  <si>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</si>
  <si>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</si>
  <si>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</si>
  <si>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</si>
  <si>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</si>
  <si>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</si>
  <si>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</si>
  <si>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</si>
  <si>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</si>
  <si>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</si>
  <si>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</si>
  <si>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</si>
  <si>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</si>
  <si>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</si>
  <si>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</si>
  <si>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</si>
  <si>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</si>
  <si>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</si>
  <si>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</si>
  <si>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</si>
  <si>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</si>
  <si>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</si>
  <si>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</si>
  <si>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</si>
  <si>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</si>
  <si>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</si>
  <si>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</si>
  <si>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</si>
  <si>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</si>
  <si>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</si>
  <si>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</si>
  <si>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</si>
  <si>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</si>
  <si>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</si>
  <si>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</si>
  <si>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</si>
  <si>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</si>
  <si>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</si>
  <si>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</si>
  <si>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</si>
  <si>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</si>
  <si>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</si>
  <si>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</si>
  <si>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</si>
  <si>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</si>
  <si>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</si>
  <si>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</si>
  <si>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</si>
  <si>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</si>
  <si>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</si>
  <si>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</si>
  <si>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</si>
  <si>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</si>
  <si>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</si>
  <si>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</si>
  <si>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</si>
  <si>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</si>
  <si>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</si>
  <si>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</si>
  <si>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</si>
  <si>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</si>
  <si>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</si>
  <si>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</si>
  <si>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</si>
  <si>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</si>
  <si>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</si>
  <si>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</si>
  <si>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</si>
  <si>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</si>
  <si>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</si>
  <si>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</si>
  <si>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</si>
  <si>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</si>
  <si>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</si>
  <si>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</si>
  <si>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</si>
  <si>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</si>
  <si>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</si>
  <si>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</si>
  <si>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</si>
  <si>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</si>
  <si>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</si>
  <si>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</si>
  <si>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</si>
  <si>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</si>
  <si>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</si>
  <si>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</si>
  <si>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</si>
  <si>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</si>
  <si>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</si>
  <si>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</si>
  <si>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</si>
  <si>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</si>
  <si>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</si>
  <si>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</si>
  <si>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</si>
  <si>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</si>
  <si>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</si>
  <si>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</si>
  <si>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</si>
  <si>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</si>
  <si>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</si>
  <si>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</si>
  <si>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</si>
  <si>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</si>
  <si>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</si>
  <si>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</si>
  <si>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</si>
  <si>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</si>
  <si>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</si>
  <si>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</si>
  <si>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</si>
  <si>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</si>
  <si>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</si>
  <si>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</si>
  <si>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</si>
  <si>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</si>
  <si>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</si>
  <si>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</si>
  <si>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</si>
  <si>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</si>
  <si>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</si>
  <si>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</si>
  <si>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</si>
  <si>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</si>
  <si>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</si>
  <si>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</si>
  <si>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</si>
  <si>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</si>
  <si>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</si>
  <si>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</si>
  <si>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</si>
  <si>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</si>
  <si>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</si>
  <si>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</si>
  <si>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</si>
  <si>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</si>
  <si>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</si>
  <si>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</si>
  <si>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</si>
  <si>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</si>
  <si>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</si>
  <si>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</si>
  <si>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</si>
  <si>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</si>
  <si>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</si>
  <si>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</si>
  <si>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</si>
  <si>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</si>
  <si>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</si>
  <si>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</si>
  <si>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</si>
  <si>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</si>
  <si>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</si>
  <si>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</si>
  <si>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</si>
  <si>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</si>
  <si>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</si>
  <si>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</si>
  <si>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</si>
  <si>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</si>
  <si>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</si>
  <si>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</si>
  <si>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</si>
  <si>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</si>
  <si>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</si>
  <si>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</si>
  <si>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</si>
  <si>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</si>
  <si>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</si>
  <si>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</si>
  <si>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</si>
  <si>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</si>
  <si>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</si>
  <si>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</si>
  <si>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</si>
  <si>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</si>
  <si>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</si>
  <si>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</si>
  <si>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</si>
  <si>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</si>
  <si>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</si>
  <si>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</si>
  <si>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</si>
  <si>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</si>
  <si>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</si>
  <si>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</si>
  <si>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</si>
  <si>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</si>
  <si>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</si>
  <si>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</si>
  <si>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</si>
  <si>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</si>
  <si>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</si>
  <si>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</si>
  <si>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</si>
  <si>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</si>
  <si>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</si>
  <si>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</si>
  <si>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</si>
  <si>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</si>
  <si>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</si>
  <si>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</si>
  <si>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</si>
  <si>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</si>
  <si>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</si>
  <si>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</si>
  <si>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</si>
  <si>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</si>
  <si>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</si>
  <si>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</si>
  <si>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</si>
  <si>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</si>
  <si>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</si>
  <si>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</si>
  <si>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</si>
  <si>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</si>
  <si>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</si>
  <si>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</si>
  <si>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</si>
  <si>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</si>
  <si>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</si>
  <si>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</si>
  <si>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</si>
  <si>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</si>
  <si>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</si>
  <si>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</si>
  <si>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</si>
  <si>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</si>
  <si>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</si>
  <si>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</si>
  <si>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</si>
  <si>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</si>
  <si>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</si>
  <si>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</si>
  <si>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</si>
  <si>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</si>
  <si>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</si>
  <si>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</si>
  <si>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</si>
  <si>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</si>
  <si>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</si>
  <si>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</si>
  <si>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</si>
  <si>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</si>
  <si>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</si>
  <si>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</si>
  <si>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</si>
  <si>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</si>
  <si>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</si>
  <si>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</si>
  <si>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</si>
  <si>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</si>
  <si>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</si>
  <si>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</si>
  <si>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</si>
  <si>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</si>
  <si>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</si>
  <si>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</si>
  <si>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</si>
  <si>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</si>
  <si>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</si>
  <si>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</si>
  <si>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</si>
  <si>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</si>
  <si>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</si>
  <si>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</si>
  <si>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</si>
  <si>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</si>
  <si>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</si>
  <si>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</si>
  <si>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</si>
  <si>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</si>
  <si>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</si>
  <si>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</si>
  <si>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</si>
  <si>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</si>
  <si>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</si>
  <si>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</si>
  <si>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</si>
  <si>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</si>
  <si>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</si>
  <si>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</si>
  <si>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</si>
  <si>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</si>
  <si>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</si>
  <si>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</si>
  <si>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</si>
  <si>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</si>
  <si>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</si>
  <si>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</si>
  <si>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</si>
  <si>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</si>
  <si>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</si>
  <si>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</si>
  <si>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</si>
  <si>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</si>
  <si>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</si>
  <si>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</si>
  <si>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</si>
  <si>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</si>
  <si>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</si>
  <si>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</si>
  <si>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</si>
  <si>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</si>
  <si>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</si>
  <si>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</si>
  <si>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</si>
  <si>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</si>
  <si>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</si>
  <si>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</si>
  <si>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</si>
  <si>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</si>
  <si>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</si>
  <si>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</si>
  <si>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</si>
  <si>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</si>
  <si>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</si>
  <si>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</si>
  <si>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</si>
  <si>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</si>
  <si>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</si>
  <si>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</si>
  <si>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</si>
  <si>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</si>
  <si>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</si>
  <si>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</si>
  <si>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</si>
  <si>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</si>
  <si>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</si>
  <si>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</si>
  <si>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</si>
  <si>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</si>
  <si>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</si>
  <si>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</si>
  <si>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</si>
  <si>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</si>
  <si>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</si>
  <si>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</si>
  <si>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</si>
  <si>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</si>
  <si>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</si>
  <si>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</si>
  <si>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</si>
  <si>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</si>
  <si>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</si>
  <si>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</si>
  <si>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</si>
  <si>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</si>
  <si>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</si>
  <si>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</si>
  <si>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</si>
  <si>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</si>
  <si>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</si>
  <si>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</si>
  <si>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</si>
  <si>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</si>
  <si>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</si>
  <si>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</si>
  <si>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</si>
  <si>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</si>
  <si>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</si>
  <si>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</si>
  <si>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</si>
  <si>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</si>
  <si>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</si>
  <si>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</si>
  <si>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</si>
  <si>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</si>
  <si>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</si>
  <si>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</si>
  <si>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</si>
  <si>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</si>
  <si>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</si>
  <si>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</si>
  <si>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</si>
  <si>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</si>
  <si>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</si>
  <si>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</si>
  <si>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</si>
  <si>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</si>
  <si>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</si>
  <si>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</si>
  <si>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</si>
  <si>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</si>
  <si>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</si>
  <si>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</si>
  <si>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</si>
  <si>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</si>
  <si>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</si>
  <si>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</si>
  <si>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</si>
  <si>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</si>
  <si>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</si>
  <si>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</si>
  <si>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</si>
  <si>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</si>
  <si>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</si>
  <si>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</si>
  <si>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</si>
  <si>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</si>
  <si>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</si>
  <si>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</si>
  <si>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</si>
  <si>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</si>
  <si>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</si>
  <si>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</si>
  <si>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</si>
  <si>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</si>
  <si>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</si>
  <si>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</si>
  <si>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</si>
  <si>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</si>
  <si>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</si>
  <si>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</si>
  <si>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</si>
  <si>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</si>
  <si>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</si>
  <si>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</si>
  <si>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</si>
  <si>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</si>
  <si>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</si>
  <si>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</si>
  <si>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</si>
  <si>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</si>
  <si>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</si>
  <si>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</si>
  <si>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</si>
  <si>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</si>
  <si>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</si>
  <si>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</si>
  <si>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</si>
  <si>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</si>
  <si>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</si>
  <si>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</si>
  <si>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</si>
  <si>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</si>
  <si>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</si>
  <si>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</si>
  <si>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</si>
  <si>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</si>
  <si>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</si>
  <si>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</si>
  <si>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</si>
  <si>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</si>
  <si>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</si>
  <si>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</si>
  <si>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</si>
  <si>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</si>
  <si>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</si>
  <si>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</si>
  <si>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</si>
  <si>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</si>
  <si>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</si>
  <si>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</si>
  <si>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</si>
  <si>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</si>
  <si>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</si>
  <si>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</si>
  <si>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</si>
  <si>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</si>
  <si>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</si>
  <si>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</si>
  <si>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</si>
  <si>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</si>
  <si>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</si>
  <si>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</si>
  <si>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</si>
  <si>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</si>
  <si>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</si>
  <si>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</si>
  <si>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</si>
  <si>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</si>
  <si>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</si>
  <si>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</si>
  <si>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</si>
  <si>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</si>
  <si>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</si>
  <si>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</si>
  <si>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</si>
  <si>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</si>
  <si>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</si>
  <si>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</si>
  <si>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</si>
  <si>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</si>
  <si>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</si>
  <si>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</si>
  <si>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</si>
  <si>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</si>
  <si>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</si>
  <si>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</si>
  <si>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</si>
  <si>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</si>
  <si>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</si>
  <si>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</si>
  <si>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</si>
  <si>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</si>
  <si>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</si>
  <si>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</si>
  <si>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</si>
  <si>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</si>
  <si>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</si>
  <si>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</si>
  <si>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</si>
  <si>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</si>
  <si>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</si>
  <si>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</si>
  <si>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</si>
  <si>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</si>
  <si>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</si>
  <si>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</si>
  <si>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</si>
  <si>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</si>
  <si>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</si>
  <si>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</si>
  <si>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</si>
  <si>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</si>
  <si>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</si>
  <si>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</si>
  <si>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</si>
  <si>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</si>
  <si>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</si>
  <si>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</si>
  <si>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</si>
  <si>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</si>
  <si>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</si>
  <si>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</si>
  <si>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</si>
  <si>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</si>
  <si>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</si>
  <si>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</si>
  <si>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</si>
  <si>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</si>
  <si>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</si>
  <si>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</si>
  <si>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</si>
  <si>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</si>
  <si>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</si>
  <si>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</si>
  <si>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</si>
  <si>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</si>
  <si>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</si>
  <si>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</si>
  <si>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</si>
  <si>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</si>
  <si>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</si>
  <si>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</si>
  <si>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</si>
  <si>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</si>
  <si>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</si>
  <si>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</si>
  <si>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</si>
  <si>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</si>
  <si>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</si>
  <si>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</si>
  <si>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</si>
  <si>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</si>
  <si>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</si>
  <si>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</si>
  <si>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</si>
  <si>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</si>
  <si>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</si>
  <si>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</si>
  <si>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</si>
  <si>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</si>
  <si>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</si>
  <si>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</si>
  <si>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</si>
  <si>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</si>
  <si>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</si>
  <si>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</si>
  <si>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</si>
  <si>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</si>
  <si>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</si>
  <si>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</si>
  <si>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</si>
  <si>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</si>
  <si>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</si>
  <si>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</si>
  <si>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</si>
  <si>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</si>
  <si>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</si>
  <si>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</si>
  <si>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</si>
  <si>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</si>
  <si>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</si>
  <si>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</si>
  <si>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</si>
  <si>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</si>
  <si>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</si>
  <si>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</si>
  <si>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</si>
  <si>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</si>
  <si>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</si>
  <si>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</si>
  <si>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</si>
  <si>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</si>
  <si>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</si>
  <si>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</si>
  <si>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</si>
  <si>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</si>
  <si>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</si>
  <si>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</si>
  <si>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</si>
  <si>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</si>
  <si>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</si>
  <si>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</si>
  <si>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</si>
  <si>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</si>
  <si>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</si>
  <si>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</si>
  <si>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</si>
  <si>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</si>
  <si>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</si>
  <si>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</si>
  <si>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</si>
  <si>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</si>
  <si>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</si>
  <si>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</si>
  <si>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</si>
  <si>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</si>
  <si>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</si>
  <si>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</si>
  <si>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</si>
  <si>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</si>
  <si>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</si>
  <si>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</si>
  <si>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</si>
  <si>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</si>
  <si>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</si>
  <si>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</si>
  <si>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</si>
  <si>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</si>
  <si>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</si>
  <si>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</si>
  <si>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</si>
  <si>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</si>
  <si>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</si>
  <si>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</si>
  <si>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</si>
  <si>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</si>
  <si>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</si>
  <si>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</si>
  <si>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</si>
  <si>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</si>
  <si>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</si>
  <si>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</si>
  <si>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</si>
  <si>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</si>
  <si>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</si>
  <si>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</si>
  <si>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</si>
  <si>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</si>
  <si>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</si>
  <si>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</si>
  <si>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</si>
  <si>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</si>
  <si>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</si>
  <si>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</si>
  <si>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</si>
  <si>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</si>
  <si>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</si>
  <si>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</si>
  <si>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</si>
  <si>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</si>
  <si>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</si>
  <si>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</si>
  <si>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</si>
  <si>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</si>
  <si>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</si>
  <si>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</si>
  <si>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</si>
  <si>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</si>
  <si>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</si>
  <si>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</si>
  <si>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</si>
  <si>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</si>
  <si>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</si>
  <si>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</si>
  <si>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</si>
  <si>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</si>
  <si>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</si>
  <si>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</si>
  <si>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</si>
  <si>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</si>
  <si>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</si>
  <si>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</si>
  <si>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</si>
  <si>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</si>
  <si>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</si>
  <si>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</si>
  <si>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</si>
  <si>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</si>
  <si>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</si>
  <si>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</si>
  <si>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</si>
  <si>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</si>
  <si>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</si>
  <si>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</si>
  <si>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</si>
  <si>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</si>
  <si>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</si>
  <si>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</si>
  <si>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</si>
  <si>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</si>
  <si>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</si>
  <si>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</si>
  <si>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</si>
  <si>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</si>
  <si>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</si>
  <si>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</si>
  <si>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</si>
  <si>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</si>
  <si>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</si>
  <si>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</si>
  <si>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</si>
  <si>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</si>
  <si>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</si>
  <si>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</si>
  <si>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</si>
  <si>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</si>
  <si>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</si>
  <si>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</si>
  <si>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</si>
  <si>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</si>
  <si>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</si>
  <si>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</si>
  <si>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</si>
  <si>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</si>
  <si>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</si>
  <si>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</si>
  <si>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</si>
  <si>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</si>
  <si>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</si>
  <si>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</si>
  <si>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</si>
  <si>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</si>
  <si>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</si>
  <si>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</si>
  <si>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</si>
  <si>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</si>
  <si>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</si>
  <si>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</si>
  <si>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</si>
  <si>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</si>
  <si>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</si>
  <si>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</si>
  <si>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</si>
  <si>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</si>
  <si>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</si>
  <si>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</si>
  <si>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</si>
  <si>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</si>
  <si>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</si>
  <si>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</si>
  <si>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</si>
  <si>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</si>
  <si>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</si>
  <si>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</si>
  <si>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</si>
  <si>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</si>
  <si>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</si>
  <si>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</si>
  <si>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</si>
  <si>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</si>
  <si>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</si>
  <si>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</si>
  <si>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</si>
  <si>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</si>
  <si>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</si>
  <si>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</si>
  <si>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</si>
  <si>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</si>
  <si>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</si>
  <si>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</si>
  <si>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</si>
  <si>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</si>
  <si>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</si>
  <si>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</si>
  <si>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</si>
  <si>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</si>
  <si>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</si>
  <si>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</si>
  <si>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</si>
  <si>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</si>
  <si>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</si>
  <si>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</si>
  <si>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</si>
  <si>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</si>
  <si>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</si>
  <si>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</si>
  <si>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</si>
  <si>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</si>
  <si>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</si>
  <si>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</si>
  <si>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</si>
  <si>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</si>
  <si>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</si>
  <si>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</si>
  <si>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</si>
  <si>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</si>
  <si>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</si>
  <si>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</si>
  <si>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</si>
  <si>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</si>
  <si>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</si>
  <si>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</si>
  <si>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</si>
  <si>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</si>
  <si>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</si>
  <si>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</si>
  <si>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</si>
  <si>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</si>
  <si>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</si>
  <si>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</si>
  <si>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</si>
  <si>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</si>
  <si>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</si>
  <si>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</si>
  <si>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</si>
  <si>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</si>
  <si>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</si>
  <si>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</si>
  <si>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</si>
  <si>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</si>
  <si>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</si>
  <si>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</si>
  <si>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</si>
  <si>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</si>
  <si>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</si>
  <si>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</si>
  <si>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</si>
  <si>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</si>
  <si>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</si>
  <si>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</si>
  <si>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</si>
  <si>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</si>
  <si>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</si>
  <si>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</si>
  <si>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</si>
  <si>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</si>
  <si>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</si>
  <si>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</si>
  <si>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</si>
  <si>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</si>
  <si>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</si>
  <si>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</si>
  <si>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</si>
  <si>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</si>
  <si>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</si>
  <si>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</si>
  <si>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</si>
  <si>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</si>
  <si>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</si>
  <si>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</si>
  <si>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</si>
  <si>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</si>
  <si>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</si>
  <si>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</si>
  <si>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</si>
  <si>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</si>
  <si>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</si>
  <si>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</si>
  <si>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</si>
  <si>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</si>
  <si>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</si>
  <si>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</si>
  <si>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</si>
  <si>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</si>
  <si>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</si>
  <si>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</si>
  <si>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</si>
  <si>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</si>
  <si>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</si>
  <si>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</si>
  <si>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</si>
  <si>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</si>
  <si>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</si>
  <si>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</si>
  <si>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</si>
  <si>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</si>
  <si>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</si>
  <si>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</si>
  <si>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</si>
  <si>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</si>
  <si>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</si>
  <si>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</si>
  <si>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</si>
  <si>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</si>
  <si>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</si>
  <si>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</si>
  <si>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</si>
  <si>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</si>
  <si>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</si>
  <si>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</si>
  <si>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</si>
  <si>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</si>
  <si>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</si>
  <si>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</si>
  <si>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</si>
  <si>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</si>
  <si>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</si>
  <si>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</si>
  <si>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</si>
  <si>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</si>
  <si>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</si>
  <si>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</si>
  <si>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</si>
  <si>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</si>
  <si>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</si>
  <si>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</si>
  <si>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</si>
  <si>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</si>
  <si>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</si>
  <si>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</si>
  <si>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</si>
  <si>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</si>
  <si>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</si>
  <si>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</si>
  <si>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</si>
  <si>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</si>
  <si>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</si>
  <si>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</si>
  <si>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</si>
  <si>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</si>
  <si>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</si>
  <si>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</si>
  <si>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</si>
  <si>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</si>
  <si>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</si>
  <si>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</si>
  <si>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</si>
  <si>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</si>
  <si>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</si>
  <si>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</si>
  <si>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</si>
  <si>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</si>
  <si>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</si>
  <si>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</si>
  <si>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</si>
  <si>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</si>
  <si>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</si>
  <si>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</si>
  <si>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</si>
  <si>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</si>
  <si>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</si>
  <si>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</si>
  <si>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</si>
  <si>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</si>
  <si>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</si>
  <si>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</si>
  <si>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</si>
  <si>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</si>
  <si>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</si>
  <si>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</si>
  <si>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</si>
  <si>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</si>
  <si>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</si>
  <si>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</si>
  <si>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</si>
  <si>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</si>
  <si>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</si>
  <si>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</si>
  <si>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</si>
  <si>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</si>
  <si>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</si>
  <si>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</si>
  <si>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</si>
  <si>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</si>
  <si>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</si>
  <si>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</si>
  <si>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</si>
  <si>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</si>
  <si>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</si>
  <si>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</si>
  <si>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</si>
  <si>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</si>
  <si>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</si>
  <si>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</si>
  <si>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</si>
  <si>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</si>
  <si>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</si>
  <si>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</si>
  <si>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</si>
  <si>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</si>
  <si>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</si>
  <si>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</si>
  <si>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</si>
  <si>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</si>
  <si>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</si>
  <si>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</si>
  <si>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</si>
  <si>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</si>
  <si>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</si>
  <si>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</si>
  <si>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</si>
  <si>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</si>
  <si>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</si>
  <si>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</si>
  <si>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</si>
  <si>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</si>
  <si>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</si>
  <si>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</si>
  <si>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</si>
  <si>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</si>
  <si>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</si>
  <si>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</si>
  <si>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</si>
  <si>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</si>
  <si>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</si>
  <si>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</si>
  <si>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</si>
  <si>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</si>
  <si>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</si>
  <si>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</si>
  <si>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</si>
  <si>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</si>
  <si>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</si>
  <si>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</si>
  <si>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</si>
  <si>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</si>
  <si>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</si>
  <si>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</si>
  <si>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</si>
  <si>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</si>
  <si>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</si>
  <si>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</si>
  <si>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</si>
  <si>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</si>
  <si>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</si>
  <si>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</si>
  <si>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</si>
  <si>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</si>
  <si>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</si>
  <si>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</si>
  <si>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</si>
  <si>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</si>
  <si>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</si>
  <si>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</si>
  <si>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</si>
  <si>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</si>
  <si>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</si>
  <si>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</si>
  <si>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</si>
  <si>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</si>
  <si>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</si>
  <si>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</si>
  <si>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</si>
  <si>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</si>
  <si>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</si>
  <si>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</si>
  <si>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</si>
  <si>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</si>
  <si>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</si>
  <si>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</si>
  <si>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</si>
  <si>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</si>
  <si>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</si>
  <si>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</si>
  <si>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</si>
  <si>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</si>
  <si>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</si>
  <si>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</si>
  <si>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</si>
  <si>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</si>
  <si>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</si>
  <si>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</si>
  <si>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</si>
  <si>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</si>
  <si>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</si>
  <si>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</si>
  <si>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</si>
  <si>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</si>
  <si>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</si>
  <si>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</si>
  <si>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</si>
  <si>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</si>
  <si>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</si>
  <si>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</si>
  <si>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</si>
  <si>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</si>
  <si>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</si>
  <si>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</si>
  <si>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</si>
  <si>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</si>
  <si>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</si>
  <si>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</si>
  <si>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</si>
  <si>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</si>
  <si>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</si>
  <si>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</si>
  <si>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</si>
  <si>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</si>
  <si>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</si>
  <si>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</si>
  <si>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</si>
  <si>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</si>
  <si>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</si>
  <si>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</si>
  <si>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</si>
  <si>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</si>
  <si>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</si>
  <si>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</si>
  <si>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</si>
  <si>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</si>
  <si>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</si>
  <si>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</si>
  <si>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</si>
  <si>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</si>
  <si>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</si>
  <si>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</si>
  <si>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</si>
  <si>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</si>
  <si>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</si>
  <si>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</si>
  <si>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</si>
  <si>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</si>
  <si>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</si>
  <si>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</si>
  <si>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</si>
  <si>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</si>
  <si>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</si>
  <si>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</si>
  <si>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</si>
  <si>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</si>
  <si>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</si>
  <si>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</si>
  <si>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</si>
  <si>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</si>
  <si>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</si>
  <si>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</si>
  <si>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</si>
  <si>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</si>
  <si>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</si>
  <si>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</si>
  <si>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</si>
  <si>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</si>
  <si>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</si>
  <si>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</si>
  <si>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</si>
  <si>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</si>
  <si>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</si>
  <si>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</si>
  <si>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</si>
  <si>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</si>
  <si>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</si>
  <si>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</si>
  <si>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</si>
  <si>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</si>
  <si>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</si>
  <si>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</si>
  <si>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</si>
  <si>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</si>
  <si>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</si>
  <si>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</si>
  <si>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</si>
  <si>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</si>
  <si>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</si>
  <si>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</si>
  <si>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</si>
  <si>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</si>
  <si>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</si>
  <si>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</si>
  <si>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</si>
  <si>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</si>
  <si>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</si>
  <si>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</si>
  <si>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</si>
  <si>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</si>
  <si>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</si>
  <si>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</si>
  <si>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</si>
  <si>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</si>
  <si>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</si>
  <si>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</si>
  <si>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</si>
  <si>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</si>
  <si>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</si>
  <si>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</si>
  <si>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</si>
  <si>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</si>
  <si>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</si>
  <si>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</si>
  <si>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</si>
  <si>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</si>
  <si>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</si>
  <si>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</si>
  <si>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</si>
  <si>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</si>
  <si>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</si>
  <si>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</si>
  <si>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</si>
  <si>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</si>
  <si>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</si>
  <si>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</si>
  <si>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</si>
  <si>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</si>
  <si>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</si>
  <si>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</si>
  <si>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</si>
  <si>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</si>
  <si>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</si>
  <si>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</si>
  <si>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</si>
  <si>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</si>
  <si>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</si>
  <si>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</si>
  <si>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</si>
  <si>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</si>
  <si>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</si>
  <si>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</si>
  <si>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</si>
  <si>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</si>
  <si>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</si>
  <si>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</si>
  <si>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</si>
  <si>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</si>
  <si>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</si>
  <si>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</si>
  <si>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</si>
  <si>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</si>
  <si>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</si>
  <si>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</si>
  <si>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</si>
  <si>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</si>
  <si>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</si>
  <si>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</si>
  <si>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</si>
  <si>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</si>
  <si>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</si>
  <si>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</si>
  <si>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</si>
  <si>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</si>
  <si>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</si>
  <si>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</si>
  <si>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</si>
  <si>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</si>
  <si>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</si>
  <si>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</si>
  <si>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</si>
  <si>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</si>
  <si>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</si>
  <si>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</si>
  <si>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</si>
  <si>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</si>
  <si>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</si>
  <si>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</si>
  <si>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</si>
  <si>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</si>
  <si>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</si>
  <si>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</si>
  <si>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</si>
  <si>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</si>
  <si>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</si>
  <si>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</si>
  <si>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</si>
  <si>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</si>
  <si>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</si>
  <si>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</si>
  <si>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</si>
  <si>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</si>
  <si>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</si>
  <si>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</si>
  <si>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</si>
  <si>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</si>
  <si>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</si>
  <si>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</si>
  <si>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</si>
  <si>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</si>
  <si>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</si>
  <si>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</si>
  <si>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</si>
  <si>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</si>
  <si>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</si>
  <si>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</si>
  <si>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</si>
  <si>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</si>
  <si>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</si>
  <si>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</si>
  <si>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</si>
  <si>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</si>
  <si>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</si>
  <si>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</si>
  <si>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</si>
  <si>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</si>
  <si>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</si>
  <si>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</si>
  <si>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</si>
  <si>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</si>
  <si>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</si>
  <si>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</si>
  <si>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</si>
  <si>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</si>
  <si>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</si>
  <si>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</si>
  <si>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</si>
  <si>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</si>
  <si>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</si>
  <si>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</si>
  <si>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</si>
  <si>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</si>
  <si>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</si>
  <si>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</si>
  <si>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</si>
  <si>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</si>
  <si>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</si>
  <si>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</si>
  <si>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</si>
  <si>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</si>
  <si>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</si>
  <si>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</si>
  <si>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</si>
  <si>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</si>
  <si>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</si>
  <si>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</si>
  <si>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</si>
  <si>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</si>
  <si>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</si>
  <si>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</si>
  <si>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</si>
  <si>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</si>
  <si>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</si>
  <si>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</si>
  <si>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</si>
  <si>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</si>
  <si>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</si>
  <si>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</si>
  <si>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</si>
  <si>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</si>
  <si>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</si>
  <si>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</si>
  <si>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</si>
  <si>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</si>
  <si>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</si>
  <si>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</si>
  <si>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</si>
  <si>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</si>
  <si>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</si>
  <si>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</si>
  <si>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</si>
  <si>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</si>
  <si>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</si>
  <si>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</si>
  <si>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</si>
  <si>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</si>
  <si>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</si>
  <si>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</si>
  <si>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</si>
  <si>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</si>
  <si>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</si>
  <si>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</si>
  <si>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</si>
  <si>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</si>
  <si>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</si>
  <si>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</si>
  <si>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</si>
  <si>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</si>
  <si>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</si>
  <si>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</si>
  <si>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</si>
  <si>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</si>
  <si>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</si>
  <si>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</si>
  <si>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</si>
  <si>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</si>
  <si>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</si>
  <si>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</si>
  <si>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</si>
  <si>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</si>
  <si>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</si>
  <si>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</si>
  <si>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</si>
  <si>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</si>
  <si>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</si>
  <si>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</si>
  <si>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</si>
  <si>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</si>
  <si>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</si>
  <si>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</si>
  <si>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</si>
  <si>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</si>
  <si>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</si>
  <si>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</si>
  <si>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</si>
  <si>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</si>
  <si>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</si>
  <si>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</si>
  <si>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</si>
  <si>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</si>
  <si>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</si>
  <si>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</si>
  <si>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</si>
  <si>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</si>
  <si>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</si>
  <si>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</si>
  <si>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</si>
  <si>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</si>
  <si>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</si>
  <si>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</si>
  <si>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</si>
  <si>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</si>
  <si>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</si>
  <si>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</si>
  <si>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</si>
  <si>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</si>
  <si>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</si>
  <si>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</si>
  <si>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</si>
  <si>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</si>
  <si>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</si>
  <si>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</si>
  <si>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</si>
  <si>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</si>
  <si>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</si>
  <si>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</si>
  <si>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</si>
  <si>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</si>
  <si>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</si>
  <si>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</si>
  <si>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</si>
  <si>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</si>
  <si>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</si>
  <si>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</si>
  <si>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</si>
  <si>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</si>
  <si>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</si>
  <si>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</si>
  <si>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</si>
  <si>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</si>
  <si>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</si>
  <si>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</si>
  <si>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</si>
  <si>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</si>
  <si>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</si>
  <si>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</si>
  <si>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</si>
  <si>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</si>
  <si>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</si>
  <si>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</si>
  <si>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</si>
  <si>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</si>
  <si>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</si>
  <si>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</si>
  <si>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</si>
  <si>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</si>
  <si>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</si>
  <si>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</si>
  <si>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</si>
  <si>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</si>
  <si>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</si>
  <si>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</si>
  <si>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</si>
  <si>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</si>
  <si>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</si>
  <si>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</si>
  <si>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</si>
  <si>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</si>
  <si>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</si>
  <si>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</si>
  <si>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</si>
  <si>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</si>
  <si>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</si>
  <si>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</si>
  <si>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</si>
  <si>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</si>
  <si>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</si>
  <si>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</si>
  <si>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</si>
  <si>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</si>
  <si>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</si>
  <si>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</si>
  <si>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</si>
  <si>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</si>
  <si>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</si>
  <si>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</si>
  <si>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</si>
  <si>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</si>
  <si>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</si>
  <si>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</si>
  <si>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</si>
  <si>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</si>
  <si>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</si>
  <si>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</si>
  <si>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</si>
  <si>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</si>
  <si>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</si>
  <si>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</si>
  <si>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</si>
  <si>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</si>
  <si>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</si>
  <si>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</si>
  <si>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</si>
  <si>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</si>
  <si>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</si>
  <si>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</si>
  <si>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</si>
  <si>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</si>
  <si>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</si>
  <si>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</si>
  <si>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</si>
  <si>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</si>
  <si>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</si>
  <si>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</si>
  <si>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</si>
  <si>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</si>
  <si>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</si>
  <si>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</si>
  <si>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</si>
  <si>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</si>
  <si>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</si>
  <si>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</si>
  <si>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</si>
  <si>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</si>
  <si>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</si>
  <si>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</si>
  <si>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</si>
  <si>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</si>
  <si>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</si>
  <si>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</si>
  <si>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</si>
  <si>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</si>
  <si>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</si>
  <si>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</si>
  <si>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</si>
  <si>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</si>
  <si>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</si>
  <si>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</si>
  <si>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</si>
  <si>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</si>
  <si>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</si>
  <si>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</si>
  <si>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</si>
  <si>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</si>
  <si>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</si>
  <si>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</si>
  <si>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</si>
  <si>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</si>
  <si>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</si>
  <si>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</si>
  <si>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</si>
  <si>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</si>
  <si>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</si>
  <si>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</si>
  <si>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</si>
  <si>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</si>
  <si>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</si>
  <si>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</si>
  <si>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</si>
  <si>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</si>
  <si>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</si>
  <si>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</si>
  <si>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</si>
  <si>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</si>
  <si>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</si>
  <si>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</si>
  <si>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</si>
  <si>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</si>
  <si>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</si>
  <si>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</si>
  <si>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</si>
  <si>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</si>
  <si>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</si>
  <si>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</si>
  <si>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</si>
  <si>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</si>
  <si>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</si>
  <si>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</si>
  <si>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</si>
  <si>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</si>
  <si>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</si>
  <si>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</si>
  <si>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</si>
  <si>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</si>
  <si>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</si>
  <si>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</si>
  <si>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</si>
  <si>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</si>
  <si>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</si>
  <si>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</si>
  <si>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</si>
  <si>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</si>
  <si>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</si>
  <si>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</si>
  <si>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</si>
  <si>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</si>
  <si>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</si>
  <si>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</si>
  <si>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</si>
  <si>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</si>
  <si>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</si>
  <si>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</si>
  <si>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</si>
  <si>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</si>
  <si>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</si>
  <si>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</si>
  <si>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</si>
  <si>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</si>
  <si>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</si>
  <si>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</si>
  <si>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</si>
  <si>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</si>
  <si>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</si>
  <si>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</si>
  <si>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</si>
  <si>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</si>
  <si>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</si>
  <si>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</si>
  <si>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</si>
  <si>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</si>
  <si>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</si>
  <si>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</si>
  <si>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</si>
  <si>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</si>
  <si>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</si>
  <si>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</si>
  <si>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</si>
  <si>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</si>
  <si>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</si>
  <si>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</si>
  <si>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</si>
  <si>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</si>
  <si>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</si>
  <si>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</si>
  <si>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</si>
  <si>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</si>
  <si>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</si>
  <si>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</si>
  <si>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</si>
  <si>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</si>
  <si>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</si>
  <si>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</si>
  <si>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</si>
  <si>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</si>
  <si>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</si>
  <si>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</si>
  <si>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</si>
  <si>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</si>
  <si>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</si>
  <si>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</si>
  <si>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</si>
  <si>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</si>
  <si>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</si>
  <si>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</si>
  <si>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</si>
  <si>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</si>
  <si>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</si>
  <si>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</si>
  <si>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</si>
  <si>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</si>
  <si>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</si>
  <si>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</si>
  <si>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</si>
  <si>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</si>
  <si>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</si>
  <si>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</si>
  <si>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</si>
  <si>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</si>
  <si>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</si>
  <si>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</si>
  <si>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</si>
  <si>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</si>
  <si>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</si>
  <si>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</si>
  <si>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</si>
  <si>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</si>
  <si>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</si>
  <si>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</si>
  <si>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</si>
  <si>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</si>
  <si>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</si>
  <si>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</si>
  <si>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</si>
  <si>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</si>
  <si>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</si>
  <si>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</si>
  <si>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</si>
  <si>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</si>
  <si>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</si>
  <si>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</si>
  <si>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</si>
  <si>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</si>
  <si>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</si>
  <si>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</si>
  <si>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</si>
  <si>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</si>
  <si>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</si>
  <si>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</si>
  <si>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</si>
  <si>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</si>
  <si>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</si>
  <si>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</si>
  <si>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</si>
  <si>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</si>
  <si>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</si>
  <si>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</si>
  <si>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</si>
  <si>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</si>
  <si>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</si>
  <si>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</si>
  <si>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</si>
  <si>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</si>
  <si>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</si>
  <si>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</si>
  <si>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</si>
  <si>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</si>
  <si>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</si>
  <si>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</si>
  <si>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</si>
  <si>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</si>
  <si>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</si>
  <si>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</si>
  <si>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</si>
  <si>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</si>
  <si>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</si>
  <si>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</si>
  <si>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</si>
  <si>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</si>
  <si>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</si>
  <si>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</si>
  <si>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</si>
  <si>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</si>
  <si>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</si>
  <si>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</si>
  <si>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</si>
  <si>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</si>
  <si>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</si>
  <si>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</si>
  <si>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</si>
  <si>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</si>
  <si>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</si>
  <si>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</si>
  <si>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</si>
  <si>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</si>
  <si>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</si>
  <si>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</si>
  <si>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</si>
  <si>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</si>
  <si>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</si>
  <si>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</si>
  <si>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</si>
  <si>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</si>
  <si>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</si>
  <si>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</si>
  <si>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</si>
  <si>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</si>
  <si>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</si>
  <si>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</si>
  <si>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</si>
  <si>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</si>
  <si>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</si>
  <si>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</si>
  <si>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</si>
  <si>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</si>
  <si>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</si>
  <si>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</si>
  <si>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</si>
  <si>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</si>
  <si>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</si>
  <si>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</si>
  <si>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</si>
  <si>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</si>
  <si>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</si>
  <si>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</si>
  <si>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</si>
  <si>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</si>
  <si>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</si>
  <si>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</si>
  <si>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</si>
  <si>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</si>
  <si>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</si>
  <si>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</si>
  <si>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</si>
  <si>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</si>
  <si>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</si>
  <si>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</si>
  <si>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</si>
  <si>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</si>
  <si>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</si>
  <si>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</si>
  <si>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</si>
  <si>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</si>
  <si>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</si>
  <si>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</si>
  <si>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</si>
  <si>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</si>
  <si>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</si>
  <si>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</si>
  <si>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</si>
  <si>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</si>
  <si>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</si>
  <si>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</si>
  <si>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</si>
  <si>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</si>
  <si>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</si>
  <si>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</si>
  <si>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</si>
  <si>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</si>
  <si>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</si>
  <si>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</si>
  <si>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</si>
  <si>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</si>
  <si>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</si>
  <si>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</si>
  <si>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</si>
  <si>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</si>
  <si>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</si>
  <si>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</si>
  <si>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</si>
  <si>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</si>
  <si>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</si>
  <si>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</si>
  <si>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</si>
  <si>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</si>
  <si>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</si>
  <si>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</si>
  <si>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</si>
  <si>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</si>
  <si>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</si>
  <si>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</si>
  <si>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</si>
  <si>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</si>
  <si>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</si>
  <si>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</si>
  <si>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</si>
  <si>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</si>
  <si>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</si>
  <si>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</si>
  <si>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</si>
  <si>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</si>
  <si>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</si>
  <si>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</si>
  <si>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</si>
  <si>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</si>
  <si>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</si>
  <si>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</si>
  <si>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</si>
  <si>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</si>
  <si>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</si>
  <si>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</si>
  <si>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</si>
  <si>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</si>
  <si>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</si>
  <si>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</si>
  <si>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</si>
  <si>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</si>
  <si>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</si>
  <si>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</si>
  <si>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</si>
  <si>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</si>
  <si>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</si>
  <si>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</si>
  <si>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</si>
  <si>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</si>
  <si>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</si>
  <si>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</si>
  <si>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</si>
  <si>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</si>
  <si>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</si>
  <si>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</si>
  <si>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</si>
  <si>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</si>
  <si>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</si>
  <si>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</si>
  <si>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</si>
  <si>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</si>
  <si>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</si>
  <si>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</si>
  <si>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</si>
  <si>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</si>
  <si>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</si>
  <si>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</si>
  <si>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</si>
  <si>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</si>
  <si>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</si>
  <si>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</si>
  <si>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</si>
  <si>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</si>
  <si>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</si>
  <si>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</si>
  <si>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</si>
  <si>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</si>
  <si>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</si>
  <si>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</si>
  <si>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</si>
  <si>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</si>
  <si>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</si>
  <si>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</si>
  <si>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</si>
  <si>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</si>
  <si>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</si>
  <si>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</si>
  <si>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</si>
  <si>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</si>
  <si>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</si>
  <si>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</si>
  <si>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</si>
  <si>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</si>
  <si>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</si>
  <si>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</si>
  <si>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</si>
  <si>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</si>
  <si>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</si>
  <si>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</si>
  <si>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</si>
  <si>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</si>
  <si>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</si>
  <si>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</si>
  <si>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</si>
  <si>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</si>
  <si>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</si>
  <si>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</si>
  <si>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</si>
  <si>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</si>
  <si>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</si>
  <si>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</si>
  <si>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</si>
  <si>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</si>
  <si>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</si>
  <si>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</si>
  <si>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</si>
  <si>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</si>
  <si>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</si>
  <si>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</si>
  <si>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</si>
  <si>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</si>
  <si>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</si>
  <si>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</si>
  <si>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</si>
  <si>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</si>
  <si>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</si>
  <si>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</si>
  <si>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</si>
  <si>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</si>
  <si>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</si>
  <si>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</si>
  <si>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</si>
  <si>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</si>
  <si>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</si>
  <si>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</si>
  <si>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</si>
  <si>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</si>
  <si>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</si>
  <si>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</si>
  <si>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</si>
  <si>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</si>
  <si>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</si>
  <si>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</si>
  <si>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</si>
  <si>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</si>
  <si>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</si>
  <si>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</si>
  <si>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</si>
  <si>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</si>
  <si>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</si>
  <si>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</si>
  <si>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</si>
  <si>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</si>
  <si>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</si>
  <si>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</si>
  <si>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</si>
  <si>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</si>
  <si>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</si>
  <si>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</si>
  <si>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</si>
  <si>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</si>
  <si>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</si>
  <si>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</si>
  <si>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</si>
  <si>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</si>
  <si>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</si>
  <si>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</si>
  <si>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</si>
  <si>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</si>
  <si>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</si>
  <si>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</si>
  <si>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</si>
  <si>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</si>
  <si>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</si>
  <si>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</si>
  <si>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</si>
  <si>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</si>
  <si>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</si>
  <si>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</si>
  <si>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</si>
  <si>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</si>
  <si>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</si>
  <si>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</si>
  <si>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</si>
  <si>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</si>
  <si>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</si>
  <si>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</si>
  <si>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</si>
  <si>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</si>
  <si>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</si>
  <si>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</si>
  <si>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</si>
  <si>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</si>
  <si>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</si>
  <si>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</si>
  <si>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</si>
  <si>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</si>
  <si>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</si>
  <si>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</si>
  <si>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</si>
  <si>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</si>
  <si>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</si>
  <si>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</si>
  <si>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</si>
  <si>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</si>
  <si>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</si>
  <si>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</si>
  <si>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</si>
  <si>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</si>
  <si>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</si>
  <si>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</si>
  <si>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</si>
  <si>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</si>
  <si>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</si>
  <si>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</si>
  <si>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</si>
  <si>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</si>
  <si>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</si>
  <si>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</si>
  <si>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</si>
  <si>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</si>
  <si>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</si>
  <si>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</si>
  <si>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</si>
  <si>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</si>
  <si>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</si>
  <si>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</si>
  <si>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</si>
  <si>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</si>
  <si>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</si>
  <si>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</si>
  <si>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</si>
  <si>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</si>
  <si>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</si>
  <si>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</si>
  <si>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</si>
  <si>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</si>
  <si>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</si>
  <si>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</si>
  <si>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</si>
  <si>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</si>
  <si>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</si>
  <si>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</si>
  <si>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</si>
  <si>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</si>
  <si>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</si>
  <si>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</si>
  <si>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</si>
  <si>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</si>
  <si>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</si>
  <si>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</si>
  <si>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</si>
  <si>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</si>
  <si>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</si>
  <si>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</si>
  <si>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</si>
  <si>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</si>
  <si>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</si>
  <si>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</si>
  <si>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</si>
  <si>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</si>
  <si>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</si>
  <si>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</si>
  <si>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</si>
  <si>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</si>
  <si>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</si>
  <si>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</si>
  <si>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</si>
  <si>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</si>
  <si>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</si>
  <si>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</si>
  <si>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</si>
  <si>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</si>
  <si>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</si>
  <si>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</si>
  <si>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</si>
  <si>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</si>
  <si>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</si>
  <si>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</si>
  <si>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</si>
  <si>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</si>
  <si>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</si>
  <si>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</si>
  <si>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</si>
  <si>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</si>
  <si>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</si>
  <si>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</si>
  <si>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</si>
  <si>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</si>
  <si>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</si>
  <si>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</si>
  <si>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</si>
  <si>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</si>
  <si>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</si>
  <si>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</si>
  <si>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</si>
  <si>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</si>
  <si>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</si>
  <si>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</si>
  <si>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</si>
  <si>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</si>
  <si>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</si>
  <si>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</si>
  <si>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</si>
  <si>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</si>
  <si>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</si>
  <si>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</si>
  <si>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</si>
  <si>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</si>
  <si>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</si>
  <si>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</si>
  <si>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</si>
  <si>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</si>
  <si>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</si>
  <si>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</si>
  <si>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</si>
  <si>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</si>
  <si>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</si>
  <si>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</si>
  <si>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</si>
  <si>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</si>
  <si>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</si>
  <si>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</si>
  <si>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</si>
  <si>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</si>
  <si>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</si>
  <si>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</si>
  <si>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</si>
  <si>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</si>
  <si>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</si>
  <si>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</si>
  <si>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</si>
  <si>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</si>
  <si>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</si>
  <si>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</si>
  <si>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</si>
  <si>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</si>
  <si>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</si>
  <si>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</si>
  <si>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</si>
  <si>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</si>
  <si>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</si>
  <si>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</si>
  <si>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</si>
  <si>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</si>
  <si>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</si>
  <si>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</si>
  <si>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</si>
  <si>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</si>
  <si>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</si>
  <si>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</si>
  <si>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</si>
  <si>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</si>
  <si>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</si>
  <si>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</si>
  <si>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</si>
  <si>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</si>
  <si>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</si>
  <si>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</si>
  <si>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</si>
  <si>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</si>
  <si>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</si>
  <si>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</si>
  <si>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</si>
  <si>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</si>
  <si>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</si>
  <si>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</si>
  <si>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</si>
  <si>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</si>
  <si>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</si>
  <si>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</si>
  <si>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</si>
  <si>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</si>
  <si>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</si>
  <si>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</si>
  <si>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</si>
  <si>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</si>
  <si>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</si>
  <si>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</si>
  <si>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</si>
  <si>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</si>
  <si>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</si>
  <si>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</si>
  <si>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</si>
  <si>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</si>
  <si>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</si>
  <si>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</si>
  <si>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</si>
  <si>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</si>
  <si>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</si>
  <si>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</si>
  <si>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</si>
  <si>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</si>
  <si>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</si>
  <si>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</si>
  <si>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</si>
  <si>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</si>
  <si>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</si>
  <si>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</si>
  <si>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</si>
  <si>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</si>
  <si>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</si>
  <si>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</si>
  <si>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</si>
  <si>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</si>
  <si>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</si>
  <si>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</si>
  <si>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</si>
  <si>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</si>
  <si>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</si>
  <si>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</si>
  <si>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</si>
  <si>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</si>
  <si>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</si>
  <si>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</si>
  <si>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</si>
  <si>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</si>
  <si>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</si>
  <si>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</si>
  <si>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</si>
  <si>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</si>
  <si>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</si>
  <si>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</si>
  <si>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</si>
  <si>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</si>
  <si>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</si>
  <si>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</si>
  <si>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</si>
  <si>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</si>
  <si>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</si>
  <si>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</si>
  <si>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</si>
  <si>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</si>
  <si>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</si>
  <si>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</si>
  <si>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</si>
  <si>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</si>
  <si>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</si>
  <si>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</si>
  <si>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</si>
  <si>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</si>
  <si>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</si>
  <si>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</si>
  <si>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</si>
  <si>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</si>
  <si>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</si>
  <si>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</si>
  <si>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</si>
  <si>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</si>
  <si>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</si>
  <si>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</si>
  <si>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</si>
  <si>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</si>
  <si>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</si>
  <si>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</si>
  <si>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</si>
  <si>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</si>
  <si>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</si>
  <si>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</si>
  <si>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</si>
  <si>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</si>
  <si>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</si>
  <si>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</si>
  <si>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</si>
  <si>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</si>
  <si>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</si>
  <si>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</si>
  <si>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</si>
  <si>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</si>
  <si>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</si>
  <si>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</si>
  <si>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</si>
  <si>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</si>
  <si>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</si>
  <si>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</si>
  <si>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</si>
  <si>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</si>
  <si>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</si>
  <si>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</si>
  <si>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</si>
  <si>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</si>
  <si>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</si>
  <si>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</si>
  <si>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</si>
  <si>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</si>
  <si>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</si>
  <si>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</si>
  <si>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</si>
  <si>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</si>
  <si>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</si>
  <si>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</si>
  <si>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</si>
  <si>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</si>
  <si>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</si>
  <si>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</si>
  <si>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</si>
  <si>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</si>
  <si>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</si>
  <si>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</si>
  <si>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</si>
  <si>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</si>
  <si>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</si>
  <si>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</si>
  <si>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</si>
  <si>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</si>
  <si>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</si>
  <si>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</si>
  <si>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</si>
  <si>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</si>
  <si>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</si>
  <si>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</si>
  <si>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</si>
  <si>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</si>
  <si>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</si>
  <si>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</si>
  <si>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</si>
  <si>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</si>
  <si>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</si>
  <si>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</si>
  <si>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</si>
  <si>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</si>
  <si>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</si>
  <si>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</si>
  <si>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</si>
  <si>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</si>
  <si>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</si>
  <si>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</si>
  <si>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</si>
  <si>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</si>
  <si>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</si>
  <si>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</si>
  <si>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</si>
  <si>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</si>
  <si>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</si>
  <si>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</si>
  <si>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</si>
  <si>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</si>
  <si>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</si>
  <si>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</si>
  <si>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</si>
  <si>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</si>
  <si>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</si>
  <si>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</si>
  <si>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</si>
  <si>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</si>
  <si>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</si>
  <si>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</si>
  <si>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</si>
  <si>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</si>
  <si>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</si>
  <si>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</si>
  <si>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</si>
  <si>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</si>
  <si>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</si>
  <si>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</si>
  <si>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</si>
  <si>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</si>
  <si>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</si>
  <si>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</si>
  <si>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</si>
  <si>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</si>
  <si>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</si>
  <si>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</si>
  <si>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</si>
  <si>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</si>
  <si>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</si>
  <si>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</si>
  <si>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</si>
  <si>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</si>
  <si>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</si>
  <si>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</si>
  <si>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</si>
  <si>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</si>
  <si>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</si>
  <si>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</si>
  <si>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</si>
  <si>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</si>
  <si>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</si>
  <si>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</si>
  <si>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</si>
  <si>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</si>
  <si>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</si>
  <si>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</si>
  <si>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</si>
  <si>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</si>
  <si>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</si>
  <si>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</si>
  <si>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</si>
  <si>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</si>
  <si>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</si>
  <si>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</si>
  <si>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</si>
  <si>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</si>
  <si>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</si>
  <si>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</si>
  <si>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</si>
  <si>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</si>
  <si>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</si>
  <si>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</si>
  <si>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</si>
  <si>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</si>
  <si>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</si>
  <si>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</si>
  <si>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</si>
  <si>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</si>
  <si>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</si>
  <si>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</si>
  <si>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</si>
  <si>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</si>
  <si>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</si>
  <si>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</si>
  <si>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</si>
  <si>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</si>
  <si>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</si>
  <si>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</si>
  <si>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</si>
  <si>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</si>
  <si>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</si>
  <si>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</si>
  <si>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</si>
  <si>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</si>
  <si>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</si>
  <si>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</si>
  <si>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</si>
  <si>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</si>
  <si>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</si>
  <si>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</si>
  <si>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</si>
  <si>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</si>
  <si>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</si>
  <si>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</si>
  <si>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</si>
  <si>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</si>
  <si>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</si>
  <si>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</si>
  <si>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</si>
  <si>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</si>
  <si>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</si>
  <si>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</si>
  <si>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</si>
  <si>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</si>
  <si>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</si>
  <si>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</si>
  <si>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</si>
  <si>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</si>
  <si>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</si>
  <si>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</si>
  <si>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</si>
  <si>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</si>
  <si>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</si>
  <si>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</si>
  <si>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</si>
  <si>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</si>
  <si>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</si>
  <si>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</si>
  <si>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</si>
  <si>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</si>
  <si>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</si>
  <si>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</si>
  <si>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</si>
  <si>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</si>
  <si>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</si>
  <si>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</si>
  <si>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</si>
  <si>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</si>
  <si>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</si>
  <si>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</si>
  <si>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</si>
  <si>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</si>
  <si>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</si>
  <si>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</si>
  <si>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</si>
  <si>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</si>
  <si>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</si>
  <si>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</si>
  <si>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</si>
  <si>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</si>
  <si>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</si>
  <si>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</si>
  <si>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</si>
  <si>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</si>
  <si>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</si>
  <si>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</si>
  <si>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</si>
  <si>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</si>
  <si>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</si>
  <si>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</si>
  <si>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</si>
  <si>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</si>
  <si>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</si>
  <si>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</si>
  <si>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</si>
  <si>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</si>
  <si>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</si>
  <si>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</si>
  <si>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</si>
  <si>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</si>
  <si>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</si>
  <si>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</si>
  <si>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</si>
  <si>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</si>
  <si>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</si>
  <si>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</si>
  <si>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</si>
  <si>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</si>
  <si>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</si>
  <si>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</si>
  <si>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</si>
  <si>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</si>
  <si>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</si>
  <si>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</si>
  <si>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</si>
  <si>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</si>
  <si>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</si>
  <si>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</si>
  <si>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</si>
  <si>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</si>
  <si>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</si>
  <si>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</si>
  <si>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</si>
  <si>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</si>
  <si>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</si>
  <si>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</si>
  <si>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</si>
  <si>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</si>
  <si>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</si>
  <si>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</si>
  <si>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</si>
  <si>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</si>
  <si>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</si>
  <si>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</si>
  <si>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</si>
  <si>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</si>
  <si>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</si>
  <si>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</si>
  <si>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</si>
  <si>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</si>
  <si>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</si>
  <si>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</si>
  <si>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</si>
  <si>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</si>
  <si>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</si>
  <si>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</si>
  <si>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</si>
  <si>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</si>
  <si>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</si>
  <si>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</si>
  <si>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</si>
  <si>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</si>
  <si>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</si>
  <si>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</si>
  <si>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</si>
  <si>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</si>
  <si>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</si>
  <si>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</si>
  <si>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</si>
  <si>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</si>
  <si>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</si>
  <si>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</si>
  <si>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</si>
  <si>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</si>
  <si>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</si>
  <si>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</si>
  <si>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</si>
  <si>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</si>
  <si>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</si>
  <si>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</si>
  <si>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</si>
  <si>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</si>
  <si>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</si>
  <si>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</si>
  <si>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</si>
  <si>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</si>
  <si>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</si>
  <si>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</si>
  <si>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</si>
  <si>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</si>
  <si>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</si>
  <si>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</si>
  <si>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</si>
  <si>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</si>
  <si>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</si>
  <si>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</si>
  <si>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</si>
  <si>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</si>
  <si>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</si>
  <si>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</si>
  <si>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</si>
  <si>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</si>
  <si>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</si>
  <si>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</si>
  <si>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</si>
  <si>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</si>
  <si>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</si>
  <si>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</si>
  <si>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</si>
  <si>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</si>
  <si>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</si>
  <si>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</si>
  <si>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</si>
  <si>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</si>
  <si>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</si>
  <si>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</si>
  <si>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</si>
  <si>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</si>
  <si>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</si>
  <si>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</si>
  <si>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</si>
  <si>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</si>
  <si>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</si>
  <si>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</si>
  <si>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</si>
  <si>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</si>
  <si>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</si>
  <si>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</si>
  <si>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</si>
  <si>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</si>
  <si>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</si>
  <si>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</si>
  <si>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</si>
  <si>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</si>
  <si>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</si>
  <si>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</si>
  <si>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</si>
  <si>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</si>
  <si>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</si>
  <si>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</si>
  <si>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</si>
  <si>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</si>
  <si>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</si>
  <si>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</si>
  <si>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</si>
  <si>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</si>
  <si>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</si>
  <si>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</si>
  <si>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</si>
  <si>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</si>
  <si>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</si>
  <si>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</si>
  <si>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</si>
  <si>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</si>
  <si>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</si>
  <si>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</si>
  <si>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</si>
  <si>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</si>
  <si>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</si>
  <si>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</si>
  <si>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</si>
  <si>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</si>
  <si>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</si>
  <si>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</si>
  <si>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</si>
  <si>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</si>
  <si>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</si>
  <si>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</si>
  <si>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</si>
  <si>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</si>
  <si>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</si>
  <si>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</si>
  <si>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</si>
  <si>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</si>
  <si>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</si>
  <si>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</si>
  <si>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</si>
  <si>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</si>
  <si>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</si>
  <si>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</si>
  <si>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</si>
  <si>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</si>
  <si>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</si>
  <si>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</si>
  <si>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</si>
  <si>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</si>
  <si>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</si>
  <si>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</si>
  <si>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</si>
  <si>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</si>
  <si>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</si>
  <si>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</si>
  <si>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</si>
  <si>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</si>
  <si>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</si>
  <si>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</si>
  <si>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</si>
  <si>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</si>
  <si>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</si>
  <si>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</si>
  <si>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</si>
  <si>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</si>
  <si>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</si>
  <si>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</si>
  <si>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</si>
  <si>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</si>
  <si>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</si>
  <si>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</si>
  <si>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</si>
  <si>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</si>
  <si>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</si>
  <si>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</si>
  <si>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</si>
  <si>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</si>
  <si>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</si>
  <si>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</si>
  <si>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</si>
  <si>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</si>
  <si>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</si>
  <si>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</si>
  <si>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</si>
  <si>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</si>
  <si>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</si>
  <si>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</si>
  <si>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</si>
  <si>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</si>
  <si>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</si>
  <si>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</si>
  <si>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</si>
  <si>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</si>
  <si>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</si>
  <si>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</si>
  <si>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</si>
  <si>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</si>
  <si>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</si>
  <si>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</si>
  <si>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</si>
  <si>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</si>
  <si>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</si>
  <si>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</si>
  <si>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</si>
  <si>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</si>
  <si>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</si>
  <si>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</si>
  <si>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</si>
  <si>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</si>
  <si>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</si>
  <si>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</si>
  <si>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</si>
  <si>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</si>
  <si>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</si>
  <si>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</si>
  <si>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</si>
  <si>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</si>
  <si>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</si>
  <si>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</si>
  <si>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</si>
  <si>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</si>
  <si>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</si>
  <si>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</si>
  <si>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</si>
  <si>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</si>
  <si>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</si>
  <si>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</si>
  <si>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</si>
  <si>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</si>
  <si>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</si>
  <si>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</si>
  <si>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</si>
  <si>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</si>
  <si>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</si>
  <si>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</si>
  <si>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</si>
  <si>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</si>
  <si>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</si>
  <si>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</si>
  <si>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</si>
  <si>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</si>
  <si>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</si>
  <si>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</si>
  <si>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</si>
  <si>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</si>
  <si>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</si>
  <si>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</si>
  <si>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</si>
  <si>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</si>
  <si>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</si>
  <si>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</si>
  <si>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</si>
  <si>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</si>
  <si>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</si>
  <si>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</si>
  <si>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</si>
  <si>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</si>
  <si>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</si>
  <si>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</si>
  <si>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</si>
  <si>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</si>
  <si>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</si>
  <si>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</si>
  <si>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</si>
  <si>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</si>
  <si>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</si>
  <si>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</si>
  <si>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</si>
  <si>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</si>
  <si>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</si>
  <si>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</si>
  <si>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</si>
  <si>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</si>
  <si>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</si>
  <si>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</si>
  <si>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</si>
  <si>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</si>
  <si>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</si>
  <si>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</si>
  <si>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</si>
  <si>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</si>
  <si>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</si>
  <si>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</si>
  <si>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</si>
  <si>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</si>
  <si>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</si>
  <si>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</si>
  <si>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</si>
  <si>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</si>
  <si>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</si>
  <si>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</si>
  <si>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</si>
  <si>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</si>
  <si>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</si>
  <si>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</si>
  <si>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</si>
  <si>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</si>
  <si>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</si>
  <si>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</si>
  <si>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</si>
  <si>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</si>
  <si>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</si>
  <si>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</si>
  <si>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</si>
  <si>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</si>
  <si>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</si>
  <si>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</si>
  <si>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</si>
  <si>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</si>
  <si>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</si>
  <si>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</si>
  <si>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</si>
  <si>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</si>
  <si>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</si>
  <si>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</si>
  <si>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</si>
  <si>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</si>
  <si>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</si>
  <si>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</si>
  <si>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</si>
  <si>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</si>
  <si>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</si>
  <si>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</si>
  <si>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</si>
  <si>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</si>
  <si>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</si>
  <si>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</si>
  <si>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</si>
  <si>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</si>
  <si>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</si>
  <si>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</si>
  <si>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</si>
  <si>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</si>
  <si>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</si>
  <si>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</si>
  <si>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</si>
  <si>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</si>
  <si>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</si>
  <si>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</si>
  <si>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</si>
  <si>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</si>
  <si>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</si>
  <si>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</si>
  <si>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</si>
  <si>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</si>
  <si>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</si>
  <si>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</si>
  <si>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</si>
  <si>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</si>
  <si>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</si>
  <si>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</si>
  <si>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</si>
  <si>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</si>
  <si>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</si>
  <si>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</si>
  <si>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</si>
  <si>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</si>
  <si>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</si>
  <si>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</si>
  <si>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</si>
  <si>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</si>
  <si>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</si>
  <si>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</si>
  <si>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</si>
  <si>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</si>
  <si>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</si>
  <si>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</si>
  <si>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</si>
  <si>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</si>
  <si>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</si>
  <si>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</si>
  <si>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</si>
  <si>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</si>
  <si>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</si>
  <si>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</si>
  <si>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</si>
  <si>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</si>
  <si>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</si>
  <si>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</si>
  <si>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</si>
  <si>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</si>
  <si>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</si>
  <si>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</si>
  <si>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</si>
  <si>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</si>
  <si>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</si>
  <si>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</si>
  <si>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</si>
  <si>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</si>
  <si>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</si>
  <si>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</si>
  <si>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</si>
  <si>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</si>
  <si>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</si>
  <si>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</si>
  <si>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</si>
  <si>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</si>
  <si>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</si>
  <si>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</si>
  <si>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</si>
  <si>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</si>
  <si>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</si>
  <si>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</si>
  <si>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</si>
  <si>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</si>
  <si>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</si>
  <si>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</si>
  <si>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</si>
  <si>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</si>
  <si>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</si>
  <si>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</si>
  <si>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</si>
  <si>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</si>
  <si>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</si>
  <si>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</si>
  <si>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</si>
  <si>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</si>
  <si>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</si>
  <si>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</si>
  <si>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</si>
  <si>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</si>
  <si>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</si>
  <si>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</si>
  <si>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</si>
  <si>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</si>
  <si>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</si>
  <si>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</si>
  <si>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</si>
  <si>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</si>
  <si>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</si>
  <si>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</si>
  <si>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</si>
  <si>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</si>
  <si>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</si>
  <si>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</si>
  <si>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</si>
  <si>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</si>
  <si>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</si>
  <si>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</si>
  <si>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</si>
  <si>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</si>
  <si>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</si>
  <si>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</si>
  <si>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</si>
  <si>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</si>
  <si>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</si>
  <si>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</si>
  <si>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</si>
  <si>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</si>
  <si>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</si>
  <si>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</si>
  <si>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</si>
  <si>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</si>
  <si>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</si>
  <si>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</si>
  <si>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</si>
  <si>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</si>
  <si>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</si>
  <si>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</si>
  <si>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</si>
  <si>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</si>
  <si>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</si>
  <si>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</si>
  <si>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</si>
  <si>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</si>
  <si>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</si>
  <si>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</si>
  <si>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</si>
  <si>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</si>
  <si>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</si>
  <si>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</si>
  <si>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</si>
  <si>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</si>
  <si>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</si>
  <si>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</si>
  <si>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</si>
  <si>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</si>
  <si>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</si>
  <si>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</si>
  <si>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</si>
  <si>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</si>
  <si>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</si>
  <si>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</si>
  <si>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</si>
  <si>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</si>
  <si>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</si>
  <si>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</si>
  <si>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</si>
  <si>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</si>
  <si>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</si>
  <si>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</si>
  <si>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</si>
  <si>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</si>
  <si>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</si>
  <si>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</si>
  <si>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</si>
  <si>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</si>
  <si>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</si>
  <si>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</si>
  <si>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</si>
  <si>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</si>
  <si>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</si>
  <si>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</si>
  <si>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</si>
  <si>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</si>
  <si>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</si>
  <si>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</si>
  <si>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</si>
  <si>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</si>
  <si>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</si>
  <si>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</si>
  <si>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</si>
  <si>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</si>
  <si>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</si>
  <si>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</si>
  <si>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</si>
  <si>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</si>
  <si>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</si>
  <si>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</si>
  <si>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</si>
  <si>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</si>
  <si>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</si>
  <si>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</si>
  <si>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</si>
  <si>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</si>
  <si>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</si>
  <si>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</si>
  <si>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</si>
  <si>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</si>
  <si>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</si>
  <si>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</si>
  <si>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</si>
  <si>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</si>
  <si>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</si>
  <si>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</si>
  <si>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</si>
  <si>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</si>
  <si>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</si>
  <si>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</si>
  <si>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</si>
  <si>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</si>
  <si>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</si>
  <si>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</si>
  <si>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</si>
  <si>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</si>
  <si>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</si>
  <si>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</si>
  <si>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</si>
  <si>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</si>
  <si>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</si>
  <si>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</si>
  <si>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</si>
  <si>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</si>
  <si>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</si>
  <si>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</si>
  <si>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</si>
  <si>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</si>
  <si>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</si>
  <si>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</si>
  <si>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</si>
  <si>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</si>
  <si>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</si>
  <si>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</si>
  <si>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</si>
  <si>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</si>
  <si>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</si>
  <si>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</si>
  <si>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</si>
  <si>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</si>
  <si>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</si>
  <si>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</si>
  <si>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</si>
  <si>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</si>
  <si>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</si>
  <si>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</si>
  <si>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</si>
  <si>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</si>
  <si>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</si>
  <si>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</si>
  <si>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</si>
  <si>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</si>
  <si>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</si>
  <si>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</si>
  <si>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</si>
  <si>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</si>
  <si>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</si>
  <si>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</si>
  <si>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</si>
  <si>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</si>
  <si>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</si>
  <si>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</si>
  <si>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</si>
  <si>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</si>
  <si>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</si>
  <si>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</si>
  <si>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</si>
  <si>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</si>
  <si>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</si>
  <si>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</si>
  <si>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</si>
  <si>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</si>
  <si>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</si>
  <si>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</si>
  <si>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</si>
  <si>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</si>
  <si>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</si>
  <si>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</si>
  <si>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</si>
  <si>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</si>
  <si>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</si>
  <si>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</si>
  <si>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</si>
  <si>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</si>
  <si>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</si>
  <si>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</si>
  <si>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</si>
  <si>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</si>
  <si>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</si>
  <si>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</si>
  <si>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</si>
  <si>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</si>
  <si>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</si>
  <si>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</si>
  <si>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</si>
  <si>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</si>
  <si>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</si>
  <si>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</si>
  <si>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</si>
  <si>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</si>
  <si>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</si>
  <si>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</si>
  <si>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</si>
  <si>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</si>
  <si>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</si>
  <si>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</si>
  <si>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</si>
  <si>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</si>
  <si>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</si>
  <si>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</si>
  <si>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</si>
  <si>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</si>
  <si>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</si>
  <si>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</si>
  <si>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</si>
  <si>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</si>
  <si>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</si>
  <si>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</si>
  <si>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</si>
  <si>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</si>
  <si>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</si>
  <si>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</si>
  <si>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</si>
  <si>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</si>
  <si>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</si>
  <si>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</si>
  <si>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</si>
  <si>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</si>
  <si>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</si>
  <si>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</si>
  <si>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</si>
  <si>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</si>
  <si>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</si>
  <si>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</si>
  <si>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</si>
  <si>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</si>
  <si>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</si>
  <si>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</si>
  <si>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</si>
  <si>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</si>
  <si>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</si>
  <si>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</si>
  <si>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</si>
  <si>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</si>
  <si>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</si>
  <si>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</si>
  <si>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</si>
  <si>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</si>
  <si>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</si>
  <si>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</si>
  <si>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</si>
  <si>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</si>
  <si>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</si>
  <si>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</si>
  <si>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</si>
  <si>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</si>
  <si>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</si>
  <si>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</si>
  <si>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</si>
  <si>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</si>
  <si>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</si>
  <si>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</si>
  <si>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</si>
  <si>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</si>
  <si>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</si>
  <si>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</si>
  <si>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</si>
  <si>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</si>
  <si>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</si>
  <si>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</si>
  <si>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</si>
  <si>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</si>
  <si>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</si>
  <si>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</si>
  <si>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</si>
  <si>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</si>
  <si>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</si>
  <si>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</si>
  <si>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</si>
  <si>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</si>
  <si>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</si>
  <si>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</si>
  <si>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</si>
  <si>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</si>
  <si>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</si>
  <si>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</si>
  <si>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</si>
  <si>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</si>
  <si>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</si>
  <si>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</si>
  <si>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</si>
  <si>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</si>
  <si>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</si>
  <si>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</si>
  <si>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</si>
  <si>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</si>
  <si>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</si>
  <si>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</si>
  <si>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</si>
  <si>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</si>
  <si>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</si>
  <si>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</si>
  <si>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</si>
  <si>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</si>
  <si>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</si>
  <si>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</si>
  <si>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</si>
  <si>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</si>
  <si>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</si>
  <si>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</si>
  <si>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</si>
  <si>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</si>
  <si>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</si>
  <si>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</si>
  <si>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</si>
  <si>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</si>
  <si>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</si>
  <si>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</si>
  <si>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</si>
  <si>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</si>
  <si>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</si>
  <si>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</si>
  <si>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</si>
  <si>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</si>
  <si>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</si>
  <si>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</si>
  <si>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</si>
  <si>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</si>
  <si>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</si>
  <si>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</si>
  <si>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</si>
  <si>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</si>
  <si>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</si>
  <si>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</si>
  <si>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</si>
  <si>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</si>
  <si>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</si>
  <si>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</si>
  <si>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</si>
  <si>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</si>
  <si>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</si>
  <si>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</si>
  <si>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</si>
  <si>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</si>
  <si>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</si>
  <si>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</si>
  <si>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</si>
  <si>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</si>
  <si>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</si>
  <si>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</si>
  <si>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</si>
  <si>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</si>
  <si>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</si>
  <si>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</si>
  <si>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</si>
  <si>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</si>
  <si>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</si>
  <si>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</si>
  <si>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</si>
  <si>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</si>
  <si>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</si>
  <si>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</si>
  <si>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</si>
  <si>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</si>
  <si>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</si>
  <si>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</si>
  <si>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</si>
  <si>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</si>
  <si>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</si>
  <si>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</si>
  <si>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</si>
  <si>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</si>
  <si>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</si>
  <si>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</si>
  <si>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</si>
  <si>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</si>
  <si>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</si>
  <si>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</si>
  <si>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</si>
  <si>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</si>
  <si>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</si>
  <si>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</si>
  <si>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</si>
  <si>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</si>
  <si>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</si>
  <si>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</si>
  <si>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</si>
  <si>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</si>
  <si>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</si>
  <si>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</si>
  <si>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</si>
  <si>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</si>
  <si>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</si>
  <si>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</si>
  <si>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</si>
  <si>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</si>
  <si>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</si>
  <si>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</si>
  <si>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</si>
  <si>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</si>
  <si>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</si>
  <si>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</si>
  <si>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</si>
  <si>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</si>
  <si>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</si>
  <si>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</si>
  <si>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</si>
  <si>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</si>
  <si>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</si>
  <si>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</si>
  <si>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</si>
  <si>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</si>
  <si>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</si>
  <si>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</si>
  <si>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</si>
  <si>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</si>
  <si>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</si>
  <si>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</si>
  <si>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</si>
  <si>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</si>
  <si>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</si>
  <si>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</si>
  <si>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</si>
  <si>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</si>
  <si>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</si>
  <si>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</si>
  <si>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</si>
  <si>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</si>
  <si>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</si>
  <si>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</si>
  <si>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</si>
  <si>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</si>
  <si>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</si>
  <si>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</si>
  <si>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</si>
  <si>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</si>
  <si>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</si>
  <si>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</si>
  <si>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</si>
  <si>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</si>
  <si>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</si>
  <si>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</si>
  <si>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</si>
  <si>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</si>
  <si>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</si>
  <si>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</si>
  <si>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</si>
  <si>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</si>
  <si>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</si>
  <si>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</si>
  <si>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</si>
  <si>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</si>
  <si>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</si>
  <si>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</si>
  <si>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</si>
  <si>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</si>
  <si>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</si>
  <si>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</si>
  <si>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</si>
  <si>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</si>
  <si>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</si>
  <si>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</si>
  <si>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</si>
  <si>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</si>
  <si>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</si>
  <si>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</si>
  <si>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</si>
  <si>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</si>
  <si>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</si>
  <si>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</si>
  <si>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</si>
  <si>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</si>
  <si>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</si>
  <si>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</si>
  <si>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</si>
  <si>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</si>
  <si>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</si>
  <si>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</si>
  <si>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</si>
  <si>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</si>
  <si>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</si>
  <si>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</si>
  <si>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</si>
  <si>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</si>
  <si>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</si>
  <si>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</si>
  <si>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</si>
  <si>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</si>
  <si>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</si>
  <si>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</si>
  <si>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</si>
  <si>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</si>
  <si>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</si>
  <si>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</si>
  <si>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</si>
  <si>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</si>
  <si>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</si>
  <si>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</si>
  <si>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</si>
  <si>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</si>
  <si>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</si>
  <si>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</si>
  <si>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</si>
  <si>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</si>
  <si>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</si>
  <si>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</si>
  <si>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</si>
  <si>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</si>
  <si>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</si>
  <si>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</si>
  <si>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</si>
  <si>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</si>
  <si>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</si>
  <si>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</si>
  <si>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</si>
  <si>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</si>
  <si>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</si>
  <si>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</si>
  <si>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</si>
  <si>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</si>
  <si>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</si>
  <si>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</si>
  <si>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</si>
  <si>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</si>
  <si>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</si>
  <si>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</si>
  <si>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</si>
  <si>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</si>
  <si>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</si>
  <si>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</si>
  <si>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</si>
  <si>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</si>
  <si>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</si>
  <si>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</si>
  <si>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</si>
  <si>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</si>
  <si>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</si>
  <si>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</si>
  <si>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</si>
  <si>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</si>
  <si>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</si>
  <si>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</si>
  <si>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</si>
  <si>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</si>
  <si>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</si>
  <si>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</si>
  <si>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</si>
  <si>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</si>
  <si>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</si>
  <si>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</si>
  <si>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</si>
  <si>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</si>
  <si>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</si>
  <si>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</si>
  <si>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</si>
  <si>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</si>
  <si>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</si>
  <si>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</si>
  <si>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</si>
  <si>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</si>
  <si>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</si>
  <si>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</si>
  <si>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</si>
  <si>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</si>
  <si>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</si>
  <si>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</si>
  <si>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</si>
  <si>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</si>
  <si>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</si>
  <si>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</si>
  <si>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</si>
  <si>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</si>
  <si>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</si>
  <si>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</si>
  <si>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</si>
  <si>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</si>
  <si>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</si>
  <si>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</si>
  <si>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</si>
  <si>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</si>
  <si>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</si>
  <si>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</si>
  <si>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</si>
  <si>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</si>
  <si>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</si>
  <si>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</si>
  <si>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</si>
  <si>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</si>
  <si>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</si>
  <si>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</si>
  <si>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</si>
  <si>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</si>
  <si>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</si>
  <si>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</si>
  <si>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</si>
  <si>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</si>
  <si>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</si>
  <si>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</si>
  <si>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</si>
  <si>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</si>
  <si>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</si>
  <si>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</si>
  <si>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</si>
  <si>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</si>
  <si>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</si>
  <si>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</si>
  <si>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</si>
  <si>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</si>
  <si>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</si>
  <si>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</si>
  <si>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</si>
  <si>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</si>
  <si>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</si>
  <si>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</si>
  <si>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</si>
  <si>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</si>
  <si>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</si>
  <si>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</si>
  <si>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</si>
  <si>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</si>
  <si>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</si>
  <si>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</si>
  <si>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</si>
  <si>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</si>
  <si>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</si>
  <si>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</si>
  <si>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</si>
  <si>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</si>
  <si>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</si>
  <si>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</si>
  <si>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</si>
  <si>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</si>
  <si>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</si>
  <si>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</si>
  <si>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</si>
  <si>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</si>
  <si>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</si>
  <si>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</si>
  <si>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</si>
  <si>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</si>
  <si>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</si>
  <si>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</si>
  <si>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</si>
  <si>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</si>
  <si>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</si>
  <si>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</si>
  <si>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</si>
  <si>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</si>
  <si>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</si>
  <si>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</si>
  <si>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</si>
  <si>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</si>
  <si>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</si>
  <si>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</si>
  <si>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</si>
  <si>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</si>
  <si>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</si>
  <si>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</si>
  <si>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</si>
  <si>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</si>
  <si>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</si>
  <si>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</si>
  <si>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</si>
  <si>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</si>
  <si>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</si>
  <si>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</si>
  <si>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</si>
  <si>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</si>
  <si>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</si>
  <si>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</si>
  <si>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</si>
  <si>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</si>
  <si>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</si>
  <si>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</si>
  <si>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</si>
  <si>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</si>
  <si>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</si>
  <si>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</si>
  <si>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</si>
  <si>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</si>
  <si>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</si>
  <si>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</si>
  <si>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</si>
  <si>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</si>
  <si>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</si>
  <si>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</si>
  <si>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</si>
  <si>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</si>
  <si>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</si>
  <si>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</si>
  <si>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</si>
  <si>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</si>
  <si>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</si>
  <si>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</si>
  <si>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</si>
  <si>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</si>
  <si>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</si>
  <si>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</si>
  <si>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</si>
  <si>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</si>
  <si>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</si>
  <si>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</si>
  <si>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</si>
  <si>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</si>
  <si>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</si>
  <si>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</si>
  <si>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</si>
  <si>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</si>
  <si>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</si>
  <si>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</si>
  <si>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</si>
  <si>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</si>
  <si>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</si>
  <si>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</si>
  <si>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</si>
  <si>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</si>
  <si>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</si>
  <si>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</si>
  <si>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</si>
  <si>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</si>
  <si>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</si>
  <si>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</si>
  <si>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</si>
  <si>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</si>
  <si>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</si>
  <si>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</si>
  <si>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</si>
  <si>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</si>
  <si>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</si>
  <si>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</si>
  <si>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</si>
  <si>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</si>
  <si>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</si>
  <si>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</si>
  <si>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</si>
  <si>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</si>
  <si>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</si>
  <si>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</si>
  <si>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</si>
  <si>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</si>
  <si>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</si>
  <si>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</si>
  <si>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</si>
  <si>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</si>
  <si>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</si>
  <si>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</si>
  <si>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</si>
  <si>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</si>
  <si>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</si>
  <si>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</si>
  <si>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</si>
  <si>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</si>
  <si>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</si>
  <si>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</si>
  <si>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</si>
  <si>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</si>
  <si>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</si>
  <si>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</si>
  <si>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</si>
  <si>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</si>
  <si>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</si>
  <si>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</si>
  <si>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</si>
  <si>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</si>
  <si>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</si>
  <si>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</si>
  <si>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</si>
  <si>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</si>
  <si>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</si>
  <si>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</si>
  <si>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</si>
  <si>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</si>
  <si>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</si>
  <si>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</si>
  <si>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</si>
  <si>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</si>
  <si>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</si>
  <si>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</si>
  <si>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</si>
  <si>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</si>
  <si>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</si>
  <si>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</si>
  <si>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</si>
  <si>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</si>
  <si>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</si>
  <si>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</si>
  <si>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</si>
  <si>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</si>
  <si>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</si>
  <si>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</si>
  <si>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</si>
  <si>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</si>
  <si>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</si>
  <si>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</si>
  <si>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</si>
  <si>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</si>
  <si>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</si>
  <si>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</si>
  <si>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</si>
  <si>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</si>
  <si>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</si>
  <si>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</si>
  <si>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</si>
  <si>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</si>
  <si>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</si>
  <si>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</si>
  <si>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</si>
  <si>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</si>
  <si>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</si>
  <si>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</si>
  <si>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</si>
  <si>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</si>
  <si>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</si>
  <si>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</si>
  <si>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</si>
  <si>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</si>
  <si>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</si>
  <si>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</si>
  <si>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</si>
  <si>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</si>
  <si>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</si>
  <si>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</si>
  <si>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</si>
  <si>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</si>
  <si>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</si>
  <si>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</si>
  <si>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</si>
  <si>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</si>
  <si>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</si>
  <si>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</si>
  <si>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</si>
  <si>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</si>
  <si>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</si>
  <si>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</si>
  <si>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</si>
  <si>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</si>
  <si>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</si>
  <si>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</si>
  <si>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</si>
  <si>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</si>
  <si>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</si>
  <si>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</si>
  <si>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</si>
  <si>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</si>
  <si>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</si>
  <si>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</si>
  <si>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</si>
  <si>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</si>
  <si>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</si>
  <si>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</si>
  <si>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</si>
  <si>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</si>
  <si>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</si>
  <si>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</si>
  <si>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</si>
  <si>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</si>
  <si>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</si>
  <si>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</si>
  <si>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</si>
  <si>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</si>
  <si>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</si>
  <si>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</si>
  <si>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</si>
  <si>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</si>
  <si>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</si>
  <si>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</si>
  <si>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</si>
  <si>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</si>
  <si>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</si>
  <si>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</si>
  <si>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</si>
  <si>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</si>
  <si>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</si>
  <si>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</si>
  <si>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</si>
  <si>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</si>
  <si>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</si>
  <si>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</si>
  <si>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</si>
  <si>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</si>
  <si>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</si>
  <si>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</si>
  <si>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</si>
  <si>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</si>
  <si>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</si>
  <si>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</si>
  <si>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</si>
  <si>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</si>
  <si>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</si>
  <si>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</si>
  <si>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</si>
  <si>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</si>
  <si>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</si>
  <si>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</si>
  <si>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</si>
  <si>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</si>
  <si>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</si>
  <si>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</si>
  <si>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</si>
  <si>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</si>
  <si>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</si>
  <si>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</si>
  <si>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</si>
  <si>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</si>
  <si>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</si>
  <si>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</si>
  <si>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</si>
  <si>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</si>
  <si>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</si>
  <si>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</si>
  <si>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</si>
  <si>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</si>
  <si>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</si>
  <si>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</si>
  <si>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</si>
  <si>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</si>
  <si>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</si>
  <si>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</si>
  <si>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</si>
  <si>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</si>
  <si>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</si>
  <si>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</si>
  <si>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</si>
  <si>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</si>
  <si>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</si>
  <si>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</si>
  <si>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</si>
  <si>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</si>
  <si>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</si>
  <si>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</si>
  <si>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</si>
  <si>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</si>
  <si>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</si>
  <si>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</si>
  <si>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</si>
  <si>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</si>
  <si>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</si>
  <si>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</si>
  <si>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</si>
  <si>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</si>
  <si>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</si>
  <si>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</si>
  <si>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</si>
  <si>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</si>
  <si>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</si>
  <si>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</si>
  <si>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</si>
  <si>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</si>
  <si>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</si>
  <si>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</si>
  <si>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</si>
  <si>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</si>
  <si>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</si>
  <si>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</si>
  <si>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</si>
  <si>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</si>
  <si>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</si>
  <si>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</si>
  <si>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</si>
  <si>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</si>
  <si>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</si>
  <si>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</si>
  <si>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</si>
  <si>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</si>
  <si>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</si>
  <si>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</si>
  <si>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</si>
  <si>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</si>
  <si>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</si>
  <si>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</si>
  <si>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</si>
  <si>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</si>
  <si>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</si>
  <si>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</si>
  <si>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</si>
  <si>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</si>
  <si>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</si>
  <si>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</si>
  <si>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</si>
  <si>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</si>
  <si>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</si>
  <si>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</si>
  <si>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</si>
  <si>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</si>
  <si>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</si>
  <si>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</si>
  <si>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</si>
  <si>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</si>
  <si>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</si>
  <si>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</si>
  <si>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</si>
  <si>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</si>
  <si>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</si>
  <si>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</si>
  <si>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</si>
  <si>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</si>
  <si>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</si>
  <si>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</si>
  <si>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</si>
  <si>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</si>
  <si>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</si>
  <si>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</si>
  <si>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</si>
  <si>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</si>
  <si>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</si>
  <si>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</si>
  <si>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</si>
  <si>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</si>
  <si>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</si>
  <si>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</si>
  <si>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</si>
  <si>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</si>
  <si>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</si>
  <si>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</si>
  <si>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</si>
  <si>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</si>
  <si>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</si>
  <si>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</si>
  <si>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</si>
  <si>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</si>
  <si>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</si>
  <si>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</si>
  <si>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</si>
  <si>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</si>
  <si>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</si>
  <si>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</si>
  <si>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</si>
  <si>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</si>
  <si>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</si>
  <si>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</si>
  <si>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</si>
  <si>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</si>
  <si>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</si>
  <si>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</si>
  <si>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</si>
  <si>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</si>
  <si>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</si>
  <si>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</si>
  <si>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</si>
  <si>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</si>
  <si>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</si>
  <si>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</si>
  <si>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</si>
  <si>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</si>
  <si>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</si>
  <si>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</si>
  <si>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</si>
  <si>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</si>
  <si>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</si>
  <si>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</si>
  <si>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</si>
  <si>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</si>
  <si>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</si>
  <si>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</si>
  <si>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</si>
  <si>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</si>
  <si>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</si>
  <si>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</si>
  <si>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</si>
  <si>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</si>
  <si>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</si>
  <si>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</si>
  <si>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</si>
  <si>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</si>
  <si>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</si>
  <si>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</si>
  <si>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</si>
  <si>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</si>
  <si>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</si>
  <si>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</si>
  <si>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</si>
  <si>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</si>
  <si>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</si>
  <si>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</si>
  <si>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</si>
  <si>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</si>
  <si>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</si>
  <si>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</si>
  <si>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</si>
  <si>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</si>
  <si>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</si>
  <si>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</si>
  <si>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</si>
  <si>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</si>
  <si>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</si>
  <si>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</si>
  <si>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</si>
  <si>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</si>
  <si>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</si>
  <si>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</si>
  <si>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</si>
  <si>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</si>
  <si>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</si>
  <si>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</si>
  <si>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</si>
  <si>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</si>
  <si>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</si>
  <si>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</si>
  <si>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</si>
  <si>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</si>
  <si>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</si>
  <si>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</si>
  <si>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</si>
  <si>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</si>
  <si>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</si>
  <si>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</si>
  <si>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</si>
  <si>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</si>
  <si>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</si>
  <si>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</si>
  <si>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</si>
  <si>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</si>
  <si>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</si>
  <si>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</si>
  <si>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</si>
  <si>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</si>
  <si>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</si>
  <si>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</si>
  <si>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</si>
  <si>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</si>
  <si>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</si>
  <si>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</si>
  <si>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</si>
  <si>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</si>
  <si>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</si>
  <si>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</si>
  <si>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</si>
  <si>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</si>
  <si>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</si>
  <si>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</si>
  <si>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</si>
  <si>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</si>
  <si>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</si>
  <si>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</si>
  <si>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</si>
  <si>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</si>
  <si>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</si>
  <si>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</si>
  <si>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</si>
  <si>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</si>
  <si>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</si>
  <si>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</si>
  <si>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</si>
  <si>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</si>
  <si>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</si>
  <si>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</si>
  <si>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</si>
  <si>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</si>
  <si>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</si>
  <si>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</si>
  <si>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</si>
  <si>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</si>
  <si>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</si>
  <si>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</si>
  <si>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</si>
  <si>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</si>
  <si>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</si>
  <si>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</si>
  <si>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</si>
  <si>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</si>
  <si>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</si>
  <si>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</si>
  <si>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</si>
  <si>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</si>
  <si>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</si>
  <si>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</si>
  <si>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</si>
  <si>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</si>
  <si>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</si>
  <si>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</si>
  <si>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</si>
  <si>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</si>
  <si>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</si>
  <si>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</si>
  <si>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</si>
  <si>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</si>
  <si>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</si>
  <si>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</si>
  <si>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</si>
  <si>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</si>
  <si>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</si>
  <si>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</si>
  <si>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</si>
  <si>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</si>
  <si>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</si>
  <si>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</si>
  <si>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</si>
  <si>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</si>
  <si>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</si>
  <si>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</si>
  <si>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</si>
  <si>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</si>
  <si>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</si>
  <si>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</si>
  <si>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</si>
  <si>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</si>
  <si>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</si>
  <si>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</si>
  <si>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</si>
  <si>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</si>
  <si>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</si>
  <si>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</si>
  <si>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</si>
  <si>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</si>
  <si>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</si>
  <si>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</si>
  <si>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</si>
  <si>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</si>
  <si>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</si>
  <si>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</si>
  <si>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</si>
  <si>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</si>
  <si>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</si>
  <si>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</si>
  <si>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</si>
  <si>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</si>
  <si>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</si>
  <si>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</si>
  <si>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</si>
  <si>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</si>
  <si>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</si>
  <si>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</si>
  <si>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</si>
  <si>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</si>
  <si>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</si>
  <si>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</si>
  <si>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</si>
  <si>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</si>
  <si>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</si>
  <si>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</si>
  <si>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</si>
  <si>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</si>
  <si>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</si>
  <si>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</si>
  <si>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</si>
  <si>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</si>
  <si>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</si>
  <si>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</si>
  <si>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</si>
  <si>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</si>
  <si>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</si>
  <si>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</si>
  <si>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</si>
  <si>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</si>
  <si>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</si>
  <si>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</si>
  <si>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</si>
  <si>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</si>
  <si>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</si>
  <si>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</si>
  <si>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</si>
  <si>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</si>
  <si>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</si>
  <si>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</si>
  <si>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</si>
  <si>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</si>
  <si>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</si>
  <si>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</si>
  <si>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</si>
  <si>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</si>
  <si>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</si>
  <si>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</si>
  <si>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</si>
  <si>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</si>
  <si>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</si>
  <si>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</si>
  <si>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</si>
  <si>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</si>
  <si>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</si>
  <si>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</si>
  <si>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</si>
  <si>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</si>
  <si>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</si>
  <si>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</si>
  <si>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</si>
  <si>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</si>
  <si>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</si>
  <si>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</si>
  <si>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</si>
  <si>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</si>
  <si>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</si>
  <si>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</si>
  <si>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</si>
  <si>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</si>
  <si>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</si>
  <si>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</si>
  <si>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</si>
  <si>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</si>
  <si>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</si>
  <si>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</si>
  <si>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</si>
  <si>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</si>
  <si>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</si>
  <si>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</si>
  <si>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</si>
  <si>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</si>
  <si>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</si>
  <si>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</si>
  <si>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</si>
  <si>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</si>
  <si>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</si>
  <si>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</si>
  <si>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</si>
  <si>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</si>
  <si>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</si>
  <si>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</si>
  <si>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</si>
  <si>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</si>
  <si>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</si>
  <si>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</si>
  <si>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</si>
  <si>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</si>
  <si>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</si>
  <si>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</si>
  <si>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</si>
  <si>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</si>
  <si>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</si>
  <si>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</si>
  <si>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</si>
  <si>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</si>
  <si>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</si>
  <si>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</si>
  <si>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</si>
  <si>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</si>
  <si>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</si>
  <si>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</si>
  <si>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</si>
  <si>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</si>
  <si>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</si>
  <si>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</si>
  <si>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</si>
  <si>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</si>
  <si>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</si>
  <si>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</si>
  <si>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</si>
  <si>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</si>
  <si>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</si>
  <si>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</si>
  <si>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</si>
  <si>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</si>
  <si>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</si>
  <si>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</si>
  <si>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</si>
  <si>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</si>
  <si>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</si>
  <si>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</si>
  <si>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</si>
  <si>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</si>
  <si>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</si>
  <si>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</si>
  <si>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</si>
  <si>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</si>
  <si>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</si>
  <si>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</si>
  <si>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</si>
  <si>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</si>
  <si>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</si>
  <si>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</si>
  <si>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</si>
  <si>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</si>
  <si>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</si>
  <si>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</si>
  <si>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</si>
  <si>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</si>
  <si>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</si>
  <si>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</si>
  <si>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</si>
  <si>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</si>
  <si>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</si>
  <si>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</si>
  <si>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</si>
  <si>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</si>
  <si>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</si>
  <si>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</si>
  <si>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</si>
  <si>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</si>
  <si>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</si>
  <si>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</si>
  <si>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</si>
  <si>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</si>
  <si>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</si>
  <si>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</si>
  <si>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</si>
  <si>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</si>
  <si>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</si>
  <si>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</si>
  <si>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</si>
  <si>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</si>
  <si>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</si>
  <si>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</si>
  <si>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</si>
  <si>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</si>
  <si>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</si>
  <si>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</si>
  <si>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</si>
  <si>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</si>
  <si>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</si>
  <si>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</si>
  <si>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</si>
  <si>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</si>
  <si>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</si>
  <si>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</si>
  <si>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</si>
  <si>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</si>
  <si>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</si>
  <si>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</si>
  <si>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</si>
  <si>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</si>
  <si>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</si>
  <si>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</si>
  <si>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</si>
  <si>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</si>
  <si>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</si>
  <si>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</si>
  <si>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</si>
  <si>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</si>
  <si>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</si>
  <si>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</si>
  <si>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</si>
  <si>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</si>
  <si>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</si>
  <si>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</si>
  <si>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</si>
  <si>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</si>
  <si>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</si>
  <si>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</si>
  <si>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</si>
  <si>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</si>
  <si>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</si>
  <si>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</si>
  <si>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</si>
  <si>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</si>
  <si>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</si>
  <si>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</si>
  <si>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</si>
  <si>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</si>
  <si>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</si>
  <si>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</si>
  <si>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</si>
  <si>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</si>
  <si>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</si>
  <si>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</si>
  <si>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</si>
  <si>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</si>
  <si>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</si>
  <si>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</si>
  <si>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</si>
  <si>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</si>
  <si>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</si>
  <si>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</si>
  <si>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</si>
  <si>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</si>
  <si>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</si>
  <si>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</si>
  <si>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</si>
  <si>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</si>
  <si>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</si>
  <si>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</si>
  <si>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</si>
  <si>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</si>
  <si>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</si>
  <si>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</si>
  <si>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</si>
  <si>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</si>
  <si>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</si>
  <si>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</si>
  <si>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</si>
  <si>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</si>
  <si>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</si>
  <si>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</si>
  <si>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</si>
  <si>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</si>
  <si>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</si>
  <si>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</si>
  <si>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</si>
  <si>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</si>
  <si>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</si>
  <si>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</si>
  <si>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</si>
  <si>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</si>
  <si>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</si>
  <si>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</si>
  <si>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</si>
  <si>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</si>
  <si>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</si>
  <si>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</si>
  <si>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</si>
  <si>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</si>
  <si>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</si>
  <si>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</si>
  <si>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</si>
  <si>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</si>
  <si>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</si>
  <si>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</si>
  <si>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</si>
  <si>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</si>
  <si>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</si>
  <si>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</si>
  <si>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</si>
  <si>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</si>
  <si>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</si>
  <si>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</si>
  <si>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</si>
  <si>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</si>
  <si>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</si>
  <si>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</si>
  <si>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</si>
  <si>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</si>
  <si>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</si>
  <si>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</si>
  <si>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</si>
  <si>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</si>
  <si>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</si>
  <si>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</si>
  <si>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</si>
  <si>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</si>
  <si>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</si>
  <si>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</si>
  <si>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</si>
  <si>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</si>
  <si>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</si>
  <si>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</si>
  <si>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</si>
  <si>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</si>
  <si>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</si>
  <si>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</si>
  <si>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</si>
  <si>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</si>
  <si>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</si>
  <si>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</si>
  <si>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</si>
  <si>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</si>
  <si>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</si>
  <si>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</si>
  <si>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</si>
  <si>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</si>
  <si>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</si>
  <si>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</si>
  <si>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</si>
  <si>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</si>
  <si>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</si>
  <si>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</si>
  <si>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</si>
  <si>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</si>
  <si>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</si>
  <si>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</si>
  <si>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</si>
  <si>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</si>
  <si>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</si>
  <si>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</si>
  <si>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</si>
  <si>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</si>
  <si>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</si>
  <si>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</si>
  <si>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</si>
  <si>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</si>
  <si>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</si>
  <si>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</si>
  <si>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</si>
  <si>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</si>
  <si>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</si>
  <si>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</si>
  <si>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</si>
  <si>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</si>
  <si>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</si>
  <si>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</si>
  <si>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</si>
  <si>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</si>
  <si>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</si>
  <si>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</si>
  <si>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</si>
  <si>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</si>
  <si>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</si>
  <si>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</si>
  <si>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</si>
  <si>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</si>
  <si>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</si>
  <si>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</si>
  <si>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</si>
  <si>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</si>
  <si>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</si>
  <si>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</si>
  <si>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</si>
  <si>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</si>
  <si>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</si>
  <si>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</si>
  <si>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</si>
  <si>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</si>
  <si>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</si>
  <si>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</si>
  <si>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</si>
  <si>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</si>
  <si>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</si>
  <si>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</si>
  <si>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</si>
  <si>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</si>
  <si>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</si>
  <si>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</si>
  <si>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</si>
  <si>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</si>
  <si>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</si>
  <si>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</si>
  <si>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</si>
  <si>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</si>
  <si>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</si>
  <si>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</si>
  <si>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</si>
  <si>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</si>
  <si>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</si>
  <si>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</si>
  <si>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</si>
  <si>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</si>
  <si>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</si>
  <si>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</si>
  <si>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</si>
  <si>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</si>
  <si>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</si>
  <si>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</si>
  <si>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</si>
  <si>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</si>
  <si>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</si>
  <si>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</si>
  <si>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</si>
  <si>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</si>
  <si>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</si>
  <si>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</si>
  <si>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</si>
  <si>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</si>
  <si>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</si>
  <si>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</si>
  <si>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</si>
  <si>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</si>
  <si>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</si>
  <si>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</si>
  <si>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</si>
  <si>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</si>
  <si>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</si>
  <si>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</si>
  <si>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</si>
  <si>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</si>
  <si>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</si>
  <si>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</si>
  <si>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</si>
  <si>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</si>
  <si>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</si>
  <si>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</si>
  <si>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</si>
  <si>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</si>
  <si>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</si>
  <si>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</si>
  <si>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</si>
  <si>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</si>
  <si>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</si>
  <si>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</si>
  <si>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</si>
  <si>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</si>
  <si>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</si>
  <si>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</si>
  <si>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</si>
  <si>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</si>
  <si>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</si>
  <si>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</si>
  <si>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</si>
  <si>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</si>
  <si>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</si>
  <si>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</si>
  <si>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</si>
  <si>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</si>
  <si>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</si>
  <si>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</si>
  <si>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</si>
  <si>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</si>
  <si>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</si>
  <si>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</si>
  <si>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</si>
  <si>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</si>
  <si>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</si>
  <si>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</si>
  <si>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</si>
  <si>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</si>
  <si>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</si>
  <si>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</si>
  <si>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</si>
  <si>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</si>
  <si>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</si>
  <si>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</si>
  <si>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</si>
  <si>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</si>
  <si>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</si>
  <si>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</si>
  <si>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</si>
  <si>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</si>
  <si>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</si>
  <si>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</si>
  <si>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</si>
  <si>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</si>
  <si>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</si>
  <si>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</si>
  <si>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</si>
  <si>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</si>
  <si>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</si>
  <si>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</si>
  <si>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</si>
  <si>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</si>
  <si>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</si>
  <si>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</si>
  <si>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</si>
  <si>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</si>
  <si>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</si>
  <si>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</si>
  <si>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</si>
  <si>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</si>
  <si>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</si>
  <si>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</si>
  <si>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</si>
  <si>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</si>
  <si>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</si>
  <si>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</si>
  <si>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</si>
  <si>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</si>
  <si>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</si>
  <si>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</si>
  <si>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</si>
  <si>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</si>
  <si>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</si>
  <si>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</si>
  <si>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</si>
  <si>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</si>
  <si>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</si>
  <si>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</si>
  <si>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</si>
  <si>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</si>
  <si>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</si>
  <si>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</si>
  <si>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</si>
  <si>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</si>
  <si>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</si>
  <si>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</si>
  <si>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</si>
  <si>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</si>
  <si>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</si>
  <si>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</si>
  <si>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</si>
  <si>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</si>
  <si>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</si>
  <si>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</si>
  <si>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</si>
  <si>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</si>
  <si>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</si>
  <si>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</si>
  <si>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</si>
  <si>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</si>
  <si>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</si>
  <si>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</si>
  <si>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</si>
  <si>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</si>
  <si>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</si>
  <si>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</si>
  <si>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</si>
  <si>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</si>
  <si>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</si>
  <si>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</si>
  <si>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</si>
  <si>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</si>
  <si>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</si>
  <si>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</si>
  <si>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</si>
  <si>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</si>
  <si>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</si>
  <si>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</si>
  <si>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</si>
  <si>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</si>
  <si>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</si>
  <si>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</si>
  <si>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</si>
  <si>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</si>
  <si>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</si>
  <si>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</si>
  <si>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</si>
  <si>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</si>
  <si>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</si>
  <si>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</si>
  <si>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</si>
  <si>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</si>
  <si>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</si>
  <si>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</si>
  <si>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</si>
  <si>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</si>
  <si>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</si>
  <si>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</si>
  <si>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</si>
  <si>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</si>
  <si>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</si>
  <si>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</si>
  <si>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</si>
  <si>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</si>
  <si>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</si>
  <si>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</si>
  <si>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</si>
  <si>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</si>
  <si>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</si>
  <si>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</si>
  <si>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</si>
  <si>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</si>
  <si>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</si>
  <si>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</si>
  <si>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</si>
  <si>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</si>
  <si>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</si>
  <si>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</si>
  <si>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</si>
  <si>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</si>
  <si>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</si>
  <si>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</si>
  <si>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</si>
  <si>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</si>
  <si>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</si>
  <si>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</si>
  <si>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</si>
  <si>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</si>
  <si>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</si>
  <si>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</si>
  <si>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</si>
  <si>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</si>
  <si>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</si>
  <si>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</si>
  <si>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</si>
  <si>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</si>
  <si>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</si>
  <si>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</si>
  <si>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</si>
  <si>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</si>
  <si>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</si>
  <si>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</si>
  <si>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</si>
  <si>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</si>
  <si>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</si>
  <si>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</si>
  <si>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</si>
  <si>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</si>
  <si>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</si>
  <si>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</si>
  <si>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</si>
  <si>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</si>
  <si>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</si>
  <si>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</si>
  <si>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</si>
  <si>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</si>
  <si>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</si>
  <si>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</si>
  <si>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</si>
  <si>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</si>
  <si>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</si>
  <si>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</si>
  <si>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</si>
  <si>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</si>
  <si>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</si>
  <si>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</si>
  <si>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</si>
  <si>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</si>
  <si>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</si>
  <si>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</si>
  <si>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</si>
  <si>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</si>
  <si>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</si>
  <si>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</si>
  <si>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</si>
  <si>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</si>
  <si>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</si>
  <si>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</si>
  <si>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</si>
  <si>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</si>
  <si>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</si>
  <si>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</si>
  <si>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</si>
  <si>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</si>
  <si>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</si>
  <si>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</si>
  <si>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</si>
  <si>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</si>
  <si>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</si>
  <si>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</si>
  <si>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</si>
  <si>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</si>
  <si>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</si>
  <si>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</si>
  <si>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</si>
  <si>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</si>
  <si>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</si>
  <si>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</si>
  <si>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</si>
  <si>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</si>
  <si>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</si>
  <si>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</si>
  <si>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</si>
  <si>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</si>
  <si>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</si>
  <si>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</si>
  <si>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</si>
  <si>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</si>
  <si>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</si>
  <si>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</si>
  <si>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</si>
  <si>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</si>
  <si>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</si>
  <si>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</si>
  <si>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</si>
  <si>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</si>
  <si>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</si>
  <si>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</si>
  <si>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</si>
  <si>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</si>
  <si>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</si>
  <si>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</si>
  <si>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</si>
  <si>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</si>
  <si>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</si>
  <si>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</si>
  <si>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</si>
  <si>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</si>
  <si>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</si>
  <si>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</si>
  <si>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</si>
  <si>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</si>
  <si>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</si>
  <si>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</si>
  <si>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</si>
  <si>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</si>
  <si>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</si>
  <si>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</si>
  <si>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</si>
  <si>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</si>
  <si>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</si>
  <si>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</si>
  <si>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</si>
  <si>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</si>
  <si>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</si>
  <si>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</si>
  <si>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</si>
  <si>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</si>
  <si>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</si>
  <si>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</si>
  <si>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</si>
  <si>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</si>
  <si>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</si>
  <si>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</si>
  <si>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</si>
  <si>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</si>
  <si>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</si>
  <si>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</si>
  <si>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</si>
  <si>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</si>
  <si>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</si>
  <si>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</si>
  <si>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</si>
  <si>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</si>
  <si>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</si>
  <si>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</si>
  <si>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</si>
  <si>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</si>
  <si>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</si>
  <si>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</si>
  <si>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</si>
  <si>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</si>
  <si>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</si>
  <si>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</si>
  <si>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</si>
  <si>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</si>
  <si>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</si>
  <si>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</si>
  <si>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</si>
  <si>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</si>
  <si>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</si>
  <si>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</si>
  <si>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</si>
  <si>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</si>
  <si>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</si>
  <si>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</si>
  <si>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</si>
  <si>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</si>
  <si>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</si>
  <si>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</si>
  <si>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</si>
  <si>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</si>
  <si>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</si>
  <si>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</si>
  <si>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</si>
  <si>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</si>
  <si>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</si>
  <si>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</si>
  <si>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</si>
  <si>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</si>
  <si>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</si>
  <si>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</si>
  <si>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</si>
  <si>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</si>
  <si>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</si>
  <si>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</si>
  <si>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</si>
  <si>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</si>
  <si>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</si>
  <si>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</si>
  <si>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</si>
  <si>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</si>
  <si>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</si>
  <si>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</si>
  <si>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</si>
  <si>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</si>
  <si>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</si>
  <si>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</si>
  <si>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</si>
  <si>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</si>
  <si>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</si>
  <si>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</si>
  <si>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</si>
  <si>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</si>
  <si>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</si>
  <si>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</si>
  <si>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</si>
  <si>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</si>
  <si>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</si>
  <si>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</si>
  <si>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</si>
  <si>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</si>
  <si>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</si>
  <si>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</si>
  <si>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</si>
  <si>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</si>
  <si>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</si>
  <si>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</si>
  <si>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</si>
  <si>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</si>
  <si>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</si>
  <si>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</si>
  <si>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</si>
  <si>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</si>
  <si>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</si>
  <si>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</si>
  <si>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</si>
  <si>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</si>
  <si>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</si>
  <si>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</si>
  <si>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</si>
  <si>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</si>
  <si>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</si>
  <si>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</si>
  <si>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</si>
  <si>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</si>
  <si>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</si>
  <si>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</si>
  <si>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</si>
  <si>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</si>
  <si>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</si>
  <si>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</si>
  <si>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</si>
  <si>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</si>
  <si>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</si>
  <si>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</si>
  <si>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</si>
  <si>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</si>
  <si>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</si>
  <si>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</si>
  <si>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</si>
  <si>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</si>
  <si>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</si>
  <si>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</si>
  <si>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</si>
  <si>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</si>
  <si>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</si>
  <si>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</si>
  <si>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</si>
  <si>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</si>
  <si>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</si>
  <si>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</si>
  <si>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</si>
  <si>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</si>
  <si>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</si>
  <si>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</si>
  <si>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</si>
  <si>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</si>
  <si>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</si>
  <si>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</si>
  <si>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</si>
  <si>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</si>
  <si>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</si>
  <si>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</si>
  <si>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</si>
  <si>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</si>
  <si>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</si>
  <si>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</si>
  <si>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</si>
  <si>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</si>
  <si>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</si>
  <si>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</si>
  <si>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</si>
  <si>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</si>
  <si>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</si>
  <si>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</si>
  <si>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</si>
  <si>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</si>
  <si>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</si>
  <si>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</si>
  <si>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</si>
  <si>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</si>
  <si>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</si>
  <si>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</si>
  <si>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</si>
  <si>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</si>
  <si>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</si>
  <si>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</si>
  <si>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</si>
  <si>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</si>
  <si>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</si>
  <si>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</si>
  <si>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</si>
  <si>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</si>
  <si>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</si>
  <si>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</si>
  <si>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</si>
  <si>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</si>
  <si>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</si>
  <si>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</si>
  <si>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</si>
  <si>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</si>
  <si>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</si>
  <si>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</si>
  <si>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</si>
  <si>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</si>
  <si>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</si>
  <si>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</si>
  <si>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</si>
  <si>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</si>
  <si>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</si>
  <si>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</si>
  <si>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</si>
  <si>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</si>
  <si>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</si>
  <si>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</si>
  <si>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</si>
  <si>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</si>
  <si>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</si>
  <si>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</si>
  <si>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</si>
  <si>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</si>
  <si>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</si>
  <si>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</si>
  <si>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</si>
  <si>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</si>
  <si>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</si>
  <si>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</si>
  <si>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</si>
  <si>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</si>
  <si>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</si>
  <si>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</si>
  <si>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</si>
  <si>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</si>
  <si>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</si>
  <si>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</si>
  <si>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</si>
  <si>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</si>
  <si>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</si>
  <si>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</si>
  <si>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</si>
  <si>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</si>
  <si>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</si>
  <si>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</si>
  <si>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</si>
  <si>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</si>
  <si>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</si>
  <si>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</si>
  <si>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</si>
  <si>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</si>
  <si>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</si>
  <si>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</si>
  <si>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</si>
  <si>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</si>
  <si>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</si>
  <si>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</si>
  <si>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</si>
  <si>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</si>
  <si>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</si>
  <si>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</si>
  <si>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</si>
  <si>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</si>
  <si>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</si>
  <si>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</si>
  <si>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</si>
  <si>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</si>
  <si>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</si>
  <si>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</si>
  <si>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</si>
  <si>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</si>
  <si>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</si>
  <si>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</si>
  <si>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</si>
  <si>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</si>
  <si>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</si>
  <si>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</si>
  <si>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</si>
  <si>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</si>
  <si>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</si>
  <si>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</si>
  <si>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</si>
  <si>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</si>
  <si>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</si>
  <si>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</si>
  <si>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</si>
  <si>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</si>
  <si>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</si>
  <si>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</si>
  <si>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</si>
  <si>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</si>
  <si>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</si>
  <si>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</si>
  <si>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</si>
  <si>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</si>
  <si>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</si>
  <si>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</si>
  <si>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</si>
  <si>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</si>
  <si>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</si>
  <si>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</si>
  <si>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</si>
  <si>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</si>
  <si>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</si>
  <si>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</si>
  <si>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</si>
  <si>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</si>
  <si>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</si>
  <si>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</si>
  <si>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</si>
  <si>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</si>
  <si>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</si>
  <si>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</si>
  <si>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</si>
  <si>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</si>
  <si>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</si>
  <si>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</si>
  <si>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</si>
  <si>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</si>
  <si>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</si>
  <si>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</si>
  <si>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</si>
  <si>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</si>
  <si>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</si>
  <si>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</si>
  <si>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</si>
  <si>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</si>
  <si>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</si>
  <si>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</si>
  <si>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</si>
  <si>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</si>
  <si>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</si>
  <si>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</si>
  <si>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</si>
  <si>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</si>
  <si>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</si>
  <si>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</si>
  <si>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</si>
  <si>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</si>
  <si>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</si>
  <si>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</si>
  <si>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</si>
  <si>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</si>
  <si>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</si>
  <si>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</si>
  <si>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</si>
  <si>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</si>
  <si>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</si>
  <si>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</si>
  <si>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</si>
  <si>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</si>
  <si>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</si>
  <si>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</si>
  <si>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</si>
  <si>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</si>
  <si>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</si>
  <si>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</si>
  <si>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</si>
  <si>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</si>
  <si>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</si>
  <si>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</si>
  <si>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</si>
  <si>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</si>
  <si>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</si>
  <si>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</si>
  <si>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</si>
  <si>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</si>
  <si>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</si>
  <si>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</si>
  <si>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</si>
  <si>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</si>
  <si>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</si>
  <si>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</si>
  <si>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</si>
  <si>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</si>
  <si>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</si>
  <si>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</si>
  <si>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</si>
  <si>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</si>
  <si>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</si>
  <si>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</si>
  <si>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</si>
  <si>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</si>
  <si>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</si>
  <si>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</si>
  <si>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</si>
  <si>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</si>
  <si>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</si>
  <si>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</si>
  <si>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</si>
  <si>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</si>
  <si>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</si>
  <si>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</si>
  <si>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</si>
  <si>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</si>
  <si>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</si>
  <si>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</si>
  <si>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</si>
  <si>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</si>
  <si>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</si>
  <si>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</si>
  <si>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</si>
  <si>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</si>
  <si>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</si>
  <si>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</si>
  <si>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</si>
  <si>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</si>
  <si>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</si>
  <si>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</si>
  <si>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</si>
  <si>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</si>
  <si>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</si>
  <si>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</si>
  <si>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</si>
  <si>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</si>
  <si>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</si>
  <si>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</si>
  <si>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</si>
  <si>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</si>
  <si>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</si>
  <si>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</si>
  <si>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</si>
  <si>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</si>
  <si>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</si>
  <si>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</si>
  <si>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</si>
  <si>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</si>
  <si>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</si>
  <si>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</si>
  <si>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</si>
  <si>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</si>
  <si>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</si>
  <si>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</si>
  <si>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</si>
  <si>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</si>
  <si>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</si>
  <si>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</si>
  <si>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</si>
  <si>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</si>
  <si>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</si>
  <si>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</si>
  <si>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</si>
  <si>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</si>
  <si>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</si>
  <si>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</si>
  <si>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</si>
  <si>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</si>
  <si>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</si>
  <si>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</si>
  <si>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</si>
  <si>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</si>
  <si>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</si>
  <si>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</si>
  <si>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</si>
  <si>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</si>
  <si>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</si>
  <si>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</si>
  <si>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</si>
  <si>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</si>
  <si>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</si>
  <si>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</si>
  <si>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</si>
  <si>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</si>
  <si>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</si>
  <si>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</si>
  <si>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</si>
  <si>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</si>
  <si>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</si>
  <si>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</si>
  <si>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</si>
  <si>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</si>
  <si>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</si>
  <si>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</si>
  <si>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</si>
  <si>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</si>
  <si>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</si>
  <si>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</si>
  <si>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</si>
  <si>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</si>
  <si>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</si>
  <si>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</si>
  <si>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</si>
  <si>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</si>
  <si>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</si>
  <si>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</si>
  <si>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</si>
  <si>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</si>
  <si>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</si>
  <si>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</si>
  <si>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</si>
  <si>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</si>
  <si>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</si>
  <si>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</si>
  <si>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</si>
  <si>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</si>
  <si>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</si>
  <si>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</si>
  <si>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</si>
  <si>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</si>
  <si>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</si>
  <si>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</si>
  <si>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</si>
  <si>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</si>
  <si>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</si>
  <si>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</si>
  <si>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</si>
  <si>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</si>
  <si>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</si>
  <si>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</si>
  <si>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</si>
  <si>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</si>
  <si>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</si>
  <si>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</si>
  <si>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</si>
  <si>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</si>
  <si>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</si>
  <si>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</si>
  <si>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</si>
  <si>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</si>
  <si>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</si>
  <si>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</si>
  <si>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</si>
  <si>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</si>
  <si>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</si>
  <si>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</si>
  <si>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</si>
  <si>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</si>
  <si>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</si>
  <si>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</si>
  <si>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</si>
  <si>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</si>
  <si>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</si>
  <si>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</si>
  <si>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</si>
  <si>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</si>
  <si>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</si>
  <si>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</si>
  <si>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</si>
  <si>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</si>
  <si>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</si>
  <si>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</si>
  <si>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</si>
  <si>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</si>
  <si>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</si>
  <si>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</si>
  <si>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</si>
  <si>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</si>
  <si>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</si>
  <si>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</si>
  <si>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</si>
  <si>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</si>
  <si>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</si>
  <si>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</si>
  <si>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</si>
  <si>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</si>
  <si>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</si>
  <si>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</si>
  <si>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</si>
  <si>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</si>
  <si>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</si>
  <si>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</si>
  <si>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</si>
  <si>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</si>
  <si>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</si>
  <si>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</si>
  <si>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</si>
  <si>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</si>
  <si>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</si>
  <si>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</si>
  <si>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</si>
  <si>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</si>
  <si>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</si>
  <si>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</si>
  <si>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</si>
  <si>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</si>
  <si>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</si>
  <si>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</si>
  <si>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</si>
  <si>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</si>
  <si>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</si>
  <si>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</si>
  <si>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</si>
  <si>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</si>
  <si>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</si>
  <si>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</si>
  <si>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</si>
  <si>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</si>
  <si>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</si>
  <si>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</si>
  <si>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</si>
  <si>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</si>
  <si>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</si>
  <si>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</si>
  <si>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</si>
  <si>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</si>
  <si>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</si>
  <si>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</si>
  <si>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</si>
  <si>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</si>
  <si>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</si>
  <si>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</si>
  <si>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</si>
  <si>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</si>
  <si>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</si>
  <si>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</si>
  <si>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</si>
  <si>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</si>
  <si>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</si>
  <si>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</si>
  <si>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</si>
  <si>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</si>
  <si>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</si>
  <si>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</si>
  <si>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</si>
  <si>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</si>
  <si>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</si>
  <si>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</si>
  <si>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</si>
  <si>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</si>
  <si>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</si>
  <si>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</si>
  <si>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</si>
  <si>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</si>
  <si>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</si>
  <si>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</si>
  <si>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</si>
  <si>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</si>
  <si>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</si>
  <si>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</si>
  <si>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</si>
  <si>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</si>
  <si>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</si>
  <si>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</si>
  <si>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</si>
  <si>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</si>
  <si>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</si>
  <si>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</si>
  <si>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</si>
  <si>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</si>
  <si>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</si>
  <si>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</si>
  <si>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</si>
  <si>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</si>
  <si>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</si>
  <si>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</si>
  <si>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</si>
  <si>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</si>
  <si>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</si>
  <si>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</si>
  <si>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</si>
  <si>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</si>
  <si>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</si>
  <si>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</si>
  <si>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</si>
  <si>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</si>
  <si>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</si>
  <si>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</si>
  <si>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</si>
  <si>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</si>
  <si>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</si>
  <si>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</si>
  <si>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</si>
  <si>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</si>
  <si>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</si>
  <si>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</si>
  <si>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</si>
  <si>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</si>
  <si>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</si>
  <si>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</si>
  <si>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</si>
  <si>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</si>
  <si>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</si>
  <si>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</si>
  <si>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</si>
  <si>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</si>
  <si>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</si>
  <si>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</si>
  <si>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</si>
  <si>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</si>
  <si>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</si>
  <si>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</si>
  <si>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</si>
  <si>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</si>
  <si>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</si>
  <si>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</si>
  <si>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</si>
  <si>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</si>
  <si>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</si>
  <si>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</si>
  <si>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</si>
  <si>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</si>
  <si>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</si>
  <si>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</si>
  <si>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</si>
  <si>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</si>
  <si>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</si>
  <si>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</si>
  <si>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</si>
  <si>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</si>
  <si>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</si>
  <si>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</si>
  <si>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</si>
  <si>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</si>
  <si>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</si>
  <si>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</si>
  <si>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</si>
  <si>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</si>
  <si>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</si>
  <si>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</si>
  <si>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</si>
  <si>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</si>
  <si>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</si>
  <si>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</si>
  <si>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</si>
  <si>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</si>
  <si>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</si>
  <si>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</si>
  <si>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</si>
  <si>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</si>
  <si>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</si>
  <si>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</si>
  <si>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</si>
  <si>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</si>
  <si>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</si>
  <si>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</si>
  <si>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</si>
  <si>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</si>
  <si>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</si>
  <si>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</si>
  <si>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</si>
  <si>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</si>
  <si>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</si>
  <si>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</si>
  <si>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</si>
  <si>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</si>
  <si>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</si>
  <si>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</si>
  <si>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</si>
  <si>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</si>
  <si>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</si>
  <si>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</si>
  <si>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</si>
  <si>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</si>
  <si>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</si>
  <si>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</si>
  <si>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</si>
  <si>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</si>
  <si>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</si>
  <si>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</si>
  <si>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</si>
  <si>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</si>
  <si>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</si>
  <si>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</si>
  <si>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</si>
  <si>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</si>
  <si>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</si>
  <si>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</si>
  <si>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</si>
  <si>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</si>
  <si>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</si>
  <si>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</si>
  <si>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</si>
  <si>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</si>
  <si>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</si>
  <si>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</si>
  <si>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</si>
  <si>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</si>
  <si>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</si>
  <si>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</si>
  <si>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</si>
  <si>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</si>
  <si>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</si>
  <si>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</si>
  <si>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</si>
  <si>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</si>
  <si>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</si>
  <si>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</si>
  <si>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</si>
  <si>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</si>
  <si>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</si>
  <si>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</si>
  <si>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</si>
  <si>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</si>
  <si>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</si>
  <si>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</si>
  <si>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</si>
  <si>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</si>
  <si>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</si>
  <si>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</si>
  <si>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</si>
  <si>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</si>
  <si>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</si>
  <si>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</si>
  <si>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</si>
  <si>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</si>
  <si>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</si>
  <si>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</si>
  <si>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</si>
  <si>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</si>
  <si>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</si>
  <si>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</si>
  <si>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</si>
  <si>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</si>
  <si>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</si>
  <si>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</si>
  <si>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</si>
  <si>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</si>
  <si>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</si>
  <si>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</si>
  <si>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</si>
  <si>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</si>
  <si>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</si>
  <si>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</si>
  <si>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</si>
  <si>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</si>
  <si>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</si>
  <si>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</si>
  <si>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</si>
  <si>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</si>
  <si>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</si>
  <si>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</si>
  <si>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</si>
  <si>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</si>
  <si>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</si>
  <si>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</si>
  <si>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</si>
  <si>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</si>
  <si>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</si>
  <si>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</si>
  <si>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</si>
  <si>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</si>
  <si>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</si>
  <si>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</si>
  <si>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</si>
  <si>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</si>
  <si>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</si>
  <si>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</si>
  <si>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</si>
  <si>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</si>
  <si>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</si>
  <si>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</si>
  <si>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</si>
  <si>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</si>
  <si>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</si>
  <si>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</si>
  <si>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</si>
  <si>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</si>
  <si>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</si>
  <si>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</si>
  <si>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</si>
  <si>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</si>
  <si>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</si>
  <si>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</si>
  <si>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</si>
  <si>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</si>
  <si>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</si>
  <si>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</si>
  <si>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</si>
  <si>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</si>
  <si>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</si>
  <si>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</si>
  <si>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</si>
  <si>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</si>
  <si>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</si>
  <si>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</si>
  <si>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</si>
  <si>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</si>
  <si>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</si>
  <si>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</si>
  <si>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</si>
  <si>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</si>
  <si>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</si>
  <si>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</si>
  <si>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</si>
  <si>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</si>
  <si>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</si>
  <si>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</si>
  <si>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</si>
  <si>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</si>
  <si>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</si>
  <si>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</si>
  <si>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</si>
  <si>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</si>
  <si>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</si>
  <si>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</si>
  <si>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</si>
  <si>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</si>
  <si>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</si>
  <si>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</si>
  <si>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</si>
  <si>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</si>
  <si>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</si>
  <si>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</si>
  <si>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</si>
  <si>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</si>
  <si>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</si>
  <si>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</si>
  <si>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</si>
  <si>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</si>
  <si>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</si>
  <si>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</si>
  <si>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</si>
  <si>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</si>
  <si>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</si>
  <si>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</si>
  <si>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</si>
  <si>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</si>
  <si>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</si>
  <si>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</si>
  <si>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</si>
  <si>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</si>
  <si>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</si>
  <si>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</si>
  <si>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</si>
  <si>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</si>
  <si>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</si>
  <si>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</si>
  <si>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</si>
  <si>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</si>
  <si>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</si>
  <si>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</si>
  <si>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</si>
  <si>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</si>
  <si>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</si>
  <si>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</si>
  <si>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</si>
  <si>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</si>
  <si>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</si>
  <si>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</si>
  <si>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</si>
  <si>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</si>
  <si>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</si>
  <si>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</si>
  <si>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</si>
  <si>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</si>
  <si>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</si>
  <si>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</si>
  <si>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</si>
  <si>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</si>
  <si>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</si>
  <si>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</si>
  <si>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</si>
  <si>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</si>
  <si>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</si>
  <si>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</si>
  <si>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</si>
  <si>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</si>
  <si>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</si>
  <si>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</si>
  <si>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</si>
  <si>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</si>
  <si>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</si>
  <si>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</si>
  <si>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</si>
  <si>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</si>
  <si>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</si>
  <si>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</si>
  <si>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</si>
  <si>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</si>
  <si>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</si>
  <si>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</si>
  <si>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</si>
  <si>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</si>
  <si>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</si>
  <si>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</si>
  <si>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</si>
  <si>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</si>
  <si>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</si>
  <si>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</si>
  <si>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</si>
  <si>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</si>
  <si>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</si>
  <si>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</si>
  <si>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</si>
  <si>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</si>
  <si>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</si>
  <si>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</si>
  <si>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</si>
  <si>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</si>
  <si>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</si>
  <si>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</si>
  <si>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</si>
  <si>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</si>
  <si>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</si>
  <si>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</si>
  <si>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</si>
  <si>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</si>
  <si>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</si>
  <si>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</si>
  <si>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</si>
  <si>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</si>
  <si>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</si>
  <si>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</si>
  <si>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</si>
  <si>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</si>
  <si>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</si>
  <si>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</si>
  <si>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</si>
  <si>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</si>
  <si>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</si>
  <si>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</si>
  <si>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</si>
  <si>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</si>
  <si>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</si>
  <si>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</si>
  <si>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</si>
  <si>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</si>
  <si>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</si>
  <si>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</si>
  <si>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</si>
  <si>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</si>
  <si>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</si>
  <si>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</si>
  <si>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</si>
  <si>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</si>
  <si>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</si>
  <si>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</si>
  <si>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</si>
  <si>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</si>
  <si>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</si>
  <si>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</si>
  <si>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</si>
  <si>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</si>
  <si>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</si>
  <si>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</si>
  <si>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</si>
  <si>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</si>
  <si>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</si>
  <si>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</si>
  <si>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</si>
  <si>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</si>
  <si>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</si>
  <si>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</si>
  <si>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</si>
  <si>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</si>
  <si>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</si>
  <si>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</si>
  <si>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</si>
  <si>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</si>
  <si>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</si>
  <si>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</si>
  <si>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</si>
  <si>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</si>
  <si>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</si>
  <si>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</si>
  <si>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</si>
  <si>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</si>
  <si>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</si>
  <si>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</si>
  <si>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</si>
  <si>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</si>
  <si>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</si>
  <si>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</si>
  <si>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</si>
  <si>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</si>
  <si>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</si>
  <si>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</si>
  <si>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</si>
  <si>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</si>
  <si>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</si>
  <si>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</si>
  <si>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</si>
  <si>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</si>
  <si>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</si>
  <si>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</si>
  <si>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</si>
  <si>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</si>
  <si>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</si>
  <si>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</si>
  <si>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</si>
  <si>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</si>
  <si>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</si>
  <si>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</si>
  <si>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</si>
  <si>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</si>
  <si>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</si>
  <si>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</si>
  <si>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</si>
  <si>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</si>
  <si>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</si>
  <si>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</si>
  <si>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</si>
  <si>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</si>
  <si>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</si>
  <si>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</si>
  <si>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</si>
  <si>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</si>
  <si>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</si>
  <si>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</si>
  <si>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</si>
  <si>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</si>
  <si>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</si>
  <si>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</si>
  <si>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</si>
  <si>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</si>
  <si>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</si>
  <si>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</si>
  <si>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</si>
  <si>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</si>
  <si>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</si>
  <si>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</si>
  <si>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</si>
  <si>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</si>
  <si>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</si>
  <si>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</si>
  <si>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</si>
  <si>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</si>
  <si>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</si>
  <si>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</si>
  <si>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</si>
  <si>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</si>
  <si>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</si>
  <si>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</si>
  <si>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</si>
  <si>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</si>
  <si>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</si>
  <si>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</si>
  <si>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</si>
  <si>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</si>
  <si>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</si>
  <si>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</si>
  <si>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</si>
  <si>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</si>
  <si>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</si>
  <si>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</si>
  <si>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</si>
  <si>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</si>
  <si>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</si>
  <si>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</si>
  <si>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</si>
  <si>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</si>
  <si>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</si>
  <si>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</si>
  <si>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</si>
  <si>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</si>
  <si>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</si>
  <si>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</si>
  <si>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</si>
  <si>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</si>
  <si>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</si>
  <si>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</si>
  <si>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</si>
  <si>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</si>
  <si>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</si>
  <si>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</si>
  <si>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</si>
  <si>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</si>
  <si>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</si>
  <si>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</si>
  <si>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</si>
  <si>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</si>
  <si>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</si>
  <si>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</si>
  <si>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</si>
  <si>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</si>
  <si>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</si>
  <si>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</si>
  <si>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</si>
  <si>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</si>
  <si>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</si>
  <si>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</si>
  <si>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</si>
  <si>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</si>
  <si>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</si>
  <si>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</si>
  <si>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</si>
  <si>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</si>
  <si>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</si>
  <si>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</si>
  <si>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</si>
  <si>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</si>
  <si>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</si>
  <si>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</si>
  <si>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</si>
  <si>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</si>
  <si>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</si>
  <si>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</si>
  <si>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</si>
  <si>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</si>
  <si>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</si>
  <si>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</si>
  <si>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</si>
  <si>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</si>
  <si>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</si>
  <si>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</si>
  <si>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</si>
  <si>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</si>
  <si>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</si>
  <si>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</si>
  <si>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</si>
  <si>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</si>
  <si>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</si>
  <si>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</si>
  <si>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</si>
  <si>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</si>
  <si>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</si>
  <si>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</si>
  <si>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</si>
  <si>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</si>
  <si>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</si>
  <si>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</si>
  <si>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</si>
  <si>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</si>
  <si>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</si>
  <si>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</si>
  <si>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</si>
  <si>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</si>
  <si>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</si>
  <si>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</si>
  <si>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</si>
  <si>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</si>
  <si>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</si>
  <si>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</si>
  <si>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</si>
  <si>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</si>
  <si>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</si>
  <si>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</si>
  <si>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</si>
  <si>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</si>
  <si>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</si>
  <si>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</si>
  <si>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</si>
  <si>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</si>
  <si>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</si>
  <si>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</si>
  <si>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</si>
  <si>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</si>
  <si>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</si>
  <si>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</si>
  <si>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</si>
  <si>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</si>
  <si>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</si>
  <si>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</si>
  <si>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</si>
  <si>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</si>
  <si>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</si>
  <si>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</si>
  <si>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</si>
  <si>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</si>
  <si>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</si>
  <si>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</si>
  <si>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</si>
  <si>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</si>
  <si>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</si>
  <si>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</si>
  <si>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</si>
  <si>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</si>
  <si>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</si>
  <si>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</si>
  <si>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</si>
  <si>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</si>
  <si>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</si>
  <si>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</si>
  <si>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</si>
  <si>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</si>
  <si>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</si>
  <si>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</si>
  <si>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</si>
  <si>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</si>
  <si>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</si>
  <si>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</si>
  <si>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</si>
  <si>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</si>
  <si>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</si>
  <si>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</si>
  <si>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</si>
  <si>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</si>
  <si>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</si>
  <si>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</si>
  <si>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</si>
  <si>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</si>
  <si>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</si>
  <si>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</si>
  <si>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</si>
  <si>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</si>
  <si>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</si>
  <si>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</si>
  <si>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</si>
  <si>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</si>
  <si>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</si>
  <si>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</si>
  <si>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</si>
  <si>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</si>
  <si>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</si>
  <si>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</si>
  <si>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</si>
  <si>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</si>
  <si>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</si>
  <si>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</si>
  <si>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</si>
  <si>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</si>
  <si>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</si>
  <si>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</si>
  <si>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</si>
  <si>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</si>
  <si>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</si>
  <si>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</si>
  <si>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</si>
  <si>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</si>
  <si>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</si>
  <si>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</si>
  <si>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</si>
  <si>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</si>
  <si>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</si>
  <si>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</si>
  <si>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</si>
  <si>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</si>
  <si>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</si>
  <si>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</si>
  <si>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</si>
  <si>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</si>
  <si>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</si>
  <si>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</si>
  <si>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</si>
  <si>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</si>
  <si>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</si>
  <si>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</si>
  <si>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</si>
  <si>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</si>
  <si>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</si>
  <si>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</si>
  <si>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</si>
  <si>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</si>
  <si>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</si>
  <si>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</si>
  <si>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</si>
  <si>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</si>
  <si>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</si>
  <si>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</si>
  <si>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</si>
  <si>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</si>
  <si>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</si>
  <si>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</si>
  <si>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</si>
  <si>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</si>
  <si>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</si>
  <si>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</si>
  <si>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</si>
  <si>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</si>
  <si>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</si>
  <si>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</si>
  <si>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</si>
  <si>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</si>
  <si>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</si>
  <si>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</si>
  <si>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</si>
  <si>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</si>
  <si>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</si>
  <si>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</si>
  <si>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</si>
  <si>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</si>
  <si>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</si>
  <si>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</si>
  <si>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</si>
  <si>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</si>
  <si>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</si>
  <si>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</si>
  <si>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</si>
  <si>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</si>
  <si>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</si>
  <si>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</si>
  <si>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</si>
  <si>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</si>
  <si>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</si>
  <si>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</si>
  <si>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</si>
  <si>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</si>
  <si>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</si>
  <si>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</si>
  <si>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</si>
  <si>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</si>
  <si>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</si>
  <si>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</si>
  <si>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</si>
  <si>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</si>
  <si>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</si>
  <si>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</si>
  <si>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</si>
  <si>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</si>
  <si>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</si>
  <si>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</si>
  <si>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</si>
  <si>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</si>
  <si>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</si>
  <si>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</si>
  <si>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</si>
  <si>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</si>
  <si>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</si>
  <si>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</si>
  <si>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</si>
  <si>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</si>
  <si>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</si>
  <si>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</si>
  <si>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</si>
  <si>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</si>
  <si>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</si>
  <si>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</si>
  <si>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</si>
  <si>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</si>
  <si>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</si>
  <si>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</si>
  <si>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</si>
  <si>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</si>
  <si>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</si>
  <si>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</si>
  <si>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</si>
  <si>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</si>
  <si>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</si>
  <si>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</si>
  <si>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</si>
  <si>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</si>
  <si>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</si>
  <si>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</si>
  <si>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</si>
  <si>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</si>
  <si>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</si>
  <si>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</si>
  <si>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</si>
  <si>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</si>
  <si>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</si>
  <si>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</si>
  <si>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</si>
  <si>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</si>
  <si>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</si>
  <si>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</si>
  <si>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</si>
  <si>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</si>
  <si>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</si>
  <si>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</si>
  <si>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</si>
  <si>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</si>
  <si>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</si>
  <si>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</si>
  <si>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</si>
  <si>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</si>
  <si>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</si>
  <si>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</si>
  <si>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</si>
  <si>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</si>
  <si>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</si>
  <si>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</si>
  <si>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</si>
  <si>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</si>
  <si>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</si>
  <si>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</si>
  <si>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</si>
  <si>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</si>
  <si>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</si>
  <si>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</si>
  <si>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</si>
  <si>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</si>
  <si>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</si>
  <si>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</si>
  <si>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</si>
  <si>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</si>
  <si>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</si>
  <si>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</si>
  <si>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</si>
  <si>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</si>
  <si>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</si>
  <si>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</si>
  <si>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</si>
  <si>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</si>
  <si>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</si>
  <si>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</si>
  <si>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</si>
  <si>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</si>
  <si>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</si>
  <si>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</si>
  <si>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</si>
  <si>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</si>
  <si>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</si>
  <si>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</si>
  <si>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</si>
  <si>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</si>
  <si>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</si>
  <si>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</si>
  <si>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</si>
  <si>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</si>
  <si>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</si>
  <si>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</si>
  <si>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</si>
  <si>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</si>
  <si>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</si>
  <si>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</si>
  <si>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</si>
  <si>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</si>
  <si>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</si>
  <si>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</si>
  <si>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</si>
  <si>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</si>
  <si>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</si>
  <si>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</si>
  <si>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</si>
  <si>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</si>
  <si>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</si>
  <si>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</si>
  <si>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</si>
  <si>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</si>
  <si>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</si>
  <si>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</si>
  <si>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</si>
  <si>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</si>
  <si>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</si>
  <si>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</si>
  <si>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</si>
  <si>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</si>
  <si>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</si>
  <si>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</si>
  <si>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</si>
  <si>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</si>
  <si>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</si>
  <si>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</si>
  <si>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</si>
  <si>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</si>
  <si>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</si>
  <si>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</si>
  <si>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</si>
  <si>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</si>
  <si>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</si>
  <si>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</si>
  <si>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</si>
  <si>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</si>
  <si>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</si>
  <si>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</si>
  <si>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</si>
  <si>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</si>
  <si>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</si>
  <si>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</si>
  <si>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</si>
  <si>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</si>
  <si>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</si>
  <si>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</si>
  <si>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</si>
  <si>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</si>
  <si>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</si>
  <si>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</si>
  <si>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</si>
  <si>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</si>
  <si>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</si>
  <si>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</si>
  <si>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</si>
  <si>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</si>
  <si>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</si>
  <si>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</si>
  <si>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</si>
  <si>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</si>
  <si>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</si>
  <si>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</si>
  <si>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</si>
  <si>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</si>
  <si>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</si>
  <si>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</si>
  <si>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</si>
  <si>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</si>
  <si>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</si>
  <si>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</si>
  <si>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</si>
  <si>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</si>
  <si>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</si>
  <si>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</si>
  <si>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</si>
  <si>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</si>
  <si>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</si>
  <si>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</si>
  <si>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</si>
  <si>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</si>
  <si>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</si>
  <si>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</si>
  <si>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</si>
  <si>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</si>
  <si>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</si>
  <si>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</si>
  <si>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</si>
  <si>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</si>
  <si>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</si>
  <si>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</si>
  <si>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</si>
  <si>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</si>
  <si>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</si>
  <si>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</si>
  <si>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</si>
  <si>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</si>
  <si>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</si>
  <si>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</si>
  <si>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</si>
  <si>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</si>
  <si>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</si>
  <si>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</si>
  <si>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</si>
  <si>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</si>
  <si>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</si>
  <si>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</si>
  <si>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</si>
  <si>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</si>
  <si>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</si>
  <si>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</si>
  <si>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</si>
  <si>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</si>
  <si>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</si>
  <si>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</si>
  <si>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</si>
  <si>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</si>
  <si>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</si>
  <si>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</si>
  <si>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</si>
  <si>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</si>
  <si>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</si>
  <si>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</si>
  <si>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</si>
  <si>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</si>
  <si>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</si>
  <si>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</si>
  <si>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</si>
  <si>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</si>
  <si>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</si>
  <si>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</si>
  <si>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</si>
  <si>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</si>
  <si>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</si>
  <si>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</si>
  <si>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</si>
  <si>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</si>
  <si>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</si>
  <si>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</si>
  <si>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</si>
  <si>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</si>
  <si>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</si>
  <si>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</si>
  <si>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</si>
  <si>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</si>
  <si>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</si>
  <si>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</si>
  <si>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</si>
  <si>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</si>
  <si>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</si>
  <si>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</si>
  <si>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</si>
  <si>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</si>
  <si>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</si>
  <si>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</si>
  <si>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</si>
  <si>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</si>
  <si>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</si>
  <si>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</si>
  <si>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</si>
  <si>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</si>
  <si>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</si>
  <si>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</si>
  <si>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</si>
  <si>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</si>
  <si>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</si>
  <si>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</si>
  <si>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</si>
  <si>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</si>
  <si>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</si>
  <si>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</si>
  <si>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</si>
  <si>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</si>
  <si>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</si>
  <si>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</si>
  <si>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</si>
  <si>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</si>
  <si>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</si>
  <si>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</si>
  <si>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</si>
  <si>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</si>
  <si>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</si>
  <si>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</si>
  <si>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</si>
  <si>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</si>
  <si>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</si>
  <si>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</si>
  <si>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</si>
  <si>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</si>
  <si>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</si>
  <si>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</si>
  <si>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</si>
  <si>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</si>
  <si>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</si>
  <si>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</si>
  <si>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</si>
  <si>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</si>
  <si>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</si>
  <si>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</si>
  <si>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</si>
  <si>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</si>
  <si>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</si>
  <si>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</si>
  <si>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</si>
  <si>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</si>
  <si>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</si>
  <si>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</si>
  <si>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</si>
  <si>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</si>
  <si>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</si>
  <si>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</si>
  <si>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</si>
  <si>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</si>
  <si>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</si>
  <si>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</si>
  <si>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</si>
  <si>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</si>
  <si>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</si>
  <si>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</si>
  <si>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</si>
  <si>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</si>
  <si>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</si>
  <si>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</si>
  <si>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</si>
  <si>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</si>
  <si>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</si>
  <si>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</si>
  <si>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</si>
  <si>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</si>
  <si>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</si>
  <si>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</si>
  <si>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</si>
  <si>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</si>
  <si>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</si>
  <si>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</si>
  <si>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</si>
  <si>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</si>
  <si>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</si>
  <si>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</si>
  <si>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</si>
  <si>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</si>
  <si>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</si>
  <si>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</si>
  <si>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</si>
  <si>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</si>
  <si>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</si>
  <si>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</si>
  <si>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</si>
  <si>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</si>
  <si>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</si>
  <si>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</si>
  <si>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</si>
  <si>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</si>
  <si>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</si>
  <si>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</si>
  <si>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</si>
  <si>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</si>
  <si>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</si>
  <si>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</si>
  <si>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</si>
  <si>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</si>
  <si>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</si>
  <si>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</si>
  <si>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</si>
  <si>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</si>
  <si>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</si>
  <si>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</si>
  <si>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</si>
  <si>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</si>
  <si>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</si>
  <si>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</si>
  <si>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</si>
  <si>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</si>
  <si>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</si>
  <si>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</si>
  <si>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</si>
  <si>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</si>
  <si>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</si>
  <si>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</si>
  <si>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</si>
  <si>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</si>
  <si>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</si>
  <si>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</si>
  <si>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</si>
  <si>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</si>
  <si>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</si>
  <si>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</si>
  <si>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</si>
  <si>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</si>
  <si>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</si>
  <si>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</si>
  <si>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</si>
  <si>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</si>
  <si>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</si>
  <si>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</si>
  <si>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</si>
  <si>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</si>
  <si>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</si>
  <si>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</si>
  <si>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</si>
  <si>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</si>
  <si>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</si>
  <si>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</si>
  <si>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</si>
  <si>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</si>
  <si>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</si>
  <si>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</si>
  <si>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</si>
  <si>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</si>
  <si>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</si>
  <si>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</si>
  <si>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</si>
  <si>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</si>
  <si>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</si>
  <si>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</si>
  <si>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</si>
  <si>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</si>
  <si>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</si>
  <si>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</si>
  <si>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</si>
  <si>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</si>
  <si>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</si>
  <si>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</si>
  <si>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</si>
  <si>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</si>
  <si>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</si>
  <si>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</si>
  <si>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</si>
  <si>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</si>
  <si>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</si>
  <si>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</si>
  <si>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</si>
  <si>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</si>
  <si>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</si>
  <si>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</si>
  <si>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</si>
  <si>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</si>
  <si>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</si>
  <si>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</si>
  <si>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</si>
  <si>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</si>
  <si>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</si>
  <si>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</si>
  <si>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</si>
  <si>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</si>
  <si>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</si>
  <si>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</si>
  <si>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</si>
  <si>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</si>
  <si>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</si>
  <si>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</si>
  <si>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</si>
  <si>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</si>
  <si>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</si>
  <si>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</si>
  <si>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</si>
  <si>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</si>
  <si>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</si>
  <si>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</si>
  <si>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</si>
  <si>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</si>
  <si>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</si>
  <si>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</si>
  <si>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</si>
  <si>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</si>
  <si>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</si>
  <si>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</si>
  <si>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</si>
  <si>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</si>
  <si>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</si>
  <si>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</si>
  <si>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</si>
  <si>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</si>
  <si>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</si>
  <si>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</si>
  <si>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</si>
  <si>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</si>
  <si>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</si>
  <si>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</si>
  <si>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</si>
  <si>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</si>
  <si>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</si>
  <si>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</si>
  <si>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</si>
  <si>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</si>
  <si>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</si>
  <si>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</si>
  <si>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</si>
  <si>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</si>
  <si>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</si>
  <si>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</si>
  <si>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</si>
  <si>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</si>
  <si>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</si>
  <si>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</si>
  <si>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</si>
  <si>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</si>
  <si>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</si>
  <si>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</si>
  <si>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</si>
  <si>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</si>
  <si>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</si>
  <si>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</si>
  <si>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</si>
  <si>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</si>
  <si>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</si>
  <si>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</si>
  <si>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</si>
  <si>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</si>
  <si>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</si>
  <si>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</si>
  <si>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</si>
  <si>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</si>
  <si>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</si>
  <si>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</si>
  <si>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</si>
  <si>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</si>
  <si>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</si>
  <si>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</si>
  <si>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</si>
  <si>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</si>
  <si>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</si>
  <si>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</si>
  <si>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</si>
  <si>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</si>
  <si>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</si>
  <si>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</si>
  <si>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</si>
  <si>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</si>
  <si>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</si>
  <si>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</si>
  <si>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</si>
  <si>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</si>
  <si>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</si>
  <si>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</si>
  <si>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</si>
  <si>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</si>
  <si>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</si>
  <si>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</si>
  <si>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</si>
  <si>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</si>
  <si>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</si>
  <si>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</si>
  <si>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</si>
  <si>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</si>
  <si>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</si>
  <si>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</si>
  <si>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</si>
  <si>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</si>
  <si>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</si>
  <si>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</si>
  <si>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</si>
  <si>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</si>
  <si>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</si>
  <si>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</si>
  <si>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</si>
  <si>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</si>
  <si>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</si>
  <si>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</si>
  <si>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</si>
  <si>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</si>
  <si>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</si>
  <si>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</si>
  <si>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</si>
  <si>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</si>
  <si>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</si>
  <si>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</si>
  <si>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</si>
  <si>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</si>
  <si>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</si>
  <si>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</si>
  <si>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</si>
  <si>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</si>
  <si>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</si>
  <si>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</si>
  <si>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</si>
  <si>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</si>
  <si>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</si>
  <si>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</si>
  <si>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</si>
  <si>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</si>
  <si>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</si>
  <si>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</si>
  <si>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</si>
  <si>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</si>
  <si>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</si>
  <si>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</si>
  <si>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</si>
  <si>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</si>
  <si>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</si>
  <si>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</si>
  <si>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</si>
  <si>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</si>
  <si>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</si>
  <si>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</si>
  <si>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</si>
  <si>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</si>
  <si>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</si>
  <si>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</si>
  <si>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</si>
  <si>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</si>
  <si>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</si>
  <si>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</si>
  <si>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</si>
  <si>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</si>
  <si>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</si>
  <si>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</si>
  <si>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</si>
  <si>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</si>
  <si>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</si>
  <si>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</si>
  <si>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</si>
  <si>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</si>
  <si>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</si>
  <si>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</si>
  <si>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</si>
  <si>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</si>
  <si>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</si>
  <si>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</si>
  <si>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</si>
  <si>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</si>
  <si>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</si>
  <si>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</si>
  <si>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</si>
  <si>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</si>
  <si>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</si>
  <si>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</si>
  <si>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</si>
  <si>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</si>
  <si>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</si>
  <si>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</si>
  <si>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</si>
  <si>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</si>
  <si>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</si>
  <si>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</si>
  <si>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</si>
  <si>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</si>
  <si>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</si>
  <si>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</si>
  <si>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</si>
  <si>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</si>
  <si>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</si>
  <si>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</si>
  <si>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</si>
  <si>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</si>
  <si>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</si>
  <si>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</si>
  <si>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</si>
  <si>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</si>
  <si>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</si>
  <si>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</si>
  <si>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</si>
  <si>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</si>
  <si>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</si>
  <si>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</si>
  <si>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</si>
  <si>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</si>
  <si>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</si>
  <si>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</si>
  <si>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</si>
  <si>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</si>
  <si>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</si>
  <si>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</si>
  <si>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</si>
  <si>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</si>
  <si>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</si>
  <si>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</si>
  <si>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</si>
  <si>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</si>
  <si>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</si>
  <si>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</si>
  <si>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</si>
  <si>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</si>
  <si>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</si>
  <si>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</si>
  <si>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</si>
  <si>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</si>
  <si>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</si>
  <si>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</si>
  <si>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</si>
  <si>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</si>
  <si>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</si>
  <si>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</si>
  <si>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</si>
  <si>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</si>
  <si>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</si>
  <si>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</si>
  <si>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</si>
  <si>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</si>
  <si>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</si>
  <si>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</si>
  <si>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</si>
  <si>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</si>
  <si>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</si>
  <si>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</si>
  <si>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</si>
  <si>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</si>
  <si>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</si>
  <si>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</si>
  <si>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</si>
  <si>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</si>
  <si>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</si>
  <si>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</si>
  <si>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</si>
  <si>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</si>
  <si>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</si>
  <si>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</si>
  <si>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</si>
  <si>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</si>
  <si>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</si>
  <si>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</si>
  <si>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</si>
  <si>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</si>
  <si>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</si>
  <si>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</si>
  <si>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</si>
  <si>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</si>
  <si>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</si>
  <si>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</si>
  <si>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</si>
  <si>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</si>
  <si>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</si>
  <si>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</si>
  <si>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</si>
  <si>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</si>
  <si>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</si>
  <si>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</si>
  <si>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</si>
  <si>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</si>
  <si>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</si>
  <si>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</si>
  <si>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</si>
  <si>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</si>
  <si>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</si>
  <si>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</si>
  <si>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</si>
  <si>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</si>
  <si>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</si>
  <si>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</si>
  <si>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</si>
  <si>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</si>
  <si>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</si>
  <si>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</si>
  <si>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</si>
  <si>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</si>
  <si>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</si>
  <si>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</si>
  <si>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</si>
  <si>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</si>
  <si>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</si>
  <si>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</si>
  <si>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</si>
  <si>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</si>
  <si>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</si>
  <si>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</si>
  <si>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</si>
  <si>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</si>
  <si>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</si>
  <si>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</si>
  <si>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</si>
  <si>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</si>
  <si>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</si>
  <si>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</si>
  <si>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</si>
  <si>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</si>
  <si>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</si>
  <si>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</si>
  <si>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</si>
  <si>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</si>
  <si>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</si>
  <si>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</si>
  <si>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</si>
  <si>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</si>
  <si>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</si>
  <si>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</si>
  <si>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</si>
  <si>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</si>
  <si>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</si>
  <si>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</si>
  <si>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</si>
  <si>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</si>
  <si>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</si>
  <si>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</si>
  <si>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</si>
  <si>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</si>
  <si>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</si>
  <si>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</si>
  <si>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</si>
  <si>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</si>
  <si>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</si>
  <si>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</si>
  <si>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</si>
  <si>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</si>
  <si>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</si>
  <si>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</si>
  <si>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</si>
  <si>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</si>
  <si>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</si>
  <si>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</si>
  <si>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</si>
  <si>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</si>
  <si>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</si>
  <si>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</si>
  <si>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</si>
  <si>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</si>
  <si>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</si>
  <si>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</si>
  <si>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</si>
  <si>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</si>
  <si>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</si>
  <si>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</si>
  <si>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</si>
  <si>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</si>
  <si>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</si>
  <si>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</si>
  <si>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</si>
  <si>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</si>
  <si>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</si>
  <si>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</si>
  <si>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</si>
  <si>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</si>
  <si>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</si>
  <si>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</si>
  <si>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</si>
  <si>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</si>
  <si>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</si>
  <si>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</si>
  <si>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</si>
  <si>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</si>
  <si>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</si>
  <si>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</si>
  <si>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</si>
  <si>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</si>
  <si>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</si>
  <si>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</si>
  <si>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</si>
  <si>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</si>
  <si>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</si>
  <si>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</si>
  <si>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</si>
  <si>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</si>
  <si>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</si>
  <si>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</si>
  <si>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</si>
  <si>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</si>
  <si>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</si>
  <si>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</si>
  <si>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</si>
  <si>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</si>
  <si>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</si>
  <si>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</si>
  <si>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</si>
  <si>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</si>
  <si>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</si>
  <si>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</si>
  <si>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</si>
  <si>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</si>
  <si>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</si>
  <si>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</si>
  <si>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</si>
  <si>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</si>
  <si>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</si>
  <si>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</si>
  <si>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</si>
  <si>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</si>
  <si>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</si>
  <si>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</si>
  <si>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</si>
  <si>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</si>
  <si>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</si>
  <si>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</si>
  <si>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</si>
  <si>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</si>
  <si>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</si>
  <si>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</si>
  <si>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</si>
  <si>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</si>
  <si>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</si>
  <si>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</si>
  <si>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</si>
  <si>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</si>
  <si>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</si>
  <si>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</si>
  <si>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</si>
  <si>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</si>
  <si>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</si>
  <si>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</si>
  <si>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</si>
  <si>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</si>
  <si>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</si>
  <si>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</si>
  <si>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</si>
  <si>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</si>
  <si>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</si>
  <si>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</si>
  <si>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</si>
  <si>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</si>
  <si>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</si>
  <si>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</si>
  <si>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</si>
  <si>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</si>
  <si>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</si>
  <si>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</si>
  <si>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</si>
  <si>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</si>
  <si>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</si>
  <si>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</si>
  <si>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</si>
  <si>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</si>
  <si>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</si>
  <si>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</si>
  <si>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</si>
  <si>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</si>
  <si>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</si>
  <si>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</si>
  <si>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</si>
  <si>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</si>
  <si>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</si>
  <si>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</si>
  <si>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</si>
  <si>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</si>
  <si>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</si>
  <si>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</si>
  <si>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</si>
  <si>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</si>
  <si>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</si>
  <si>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</si>
  <si>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</si>
  <si>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</si>
  <si>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</si>
  <si>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</si>
  <si>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</si>
  <si>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</si>
  <si>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</si>
  <si>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</si>
  <si>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</si>
  <si>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</si>
  <si>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</si>
  <si>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</si>
  <si>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</si>
  <si>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</si>
  <si>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</si>
  <si>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</si>
  <si>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</si>
  <si>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</si>
  <si>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</si>
  <si>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</si>
  <si>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</si>
  <si>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</si>
  <si>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</si>
  <si>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</si>
  <si>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</si>
  <si>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</si>
  <si>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</si>
  <si>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</si>
  <si>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</si>
  <si>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</si>
  <si>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</si>
  <si>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</si>
  <si>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</si>
  <si>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</si>
  <si>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</si>
  <si>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</si>
  <si>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</si>
  <si>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</si>
  <si>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</si>
  <si>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</si>
  <si>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</si>
  <si>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</si>
  <si>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</si>
  <si>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</si>
  <si>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</si>
  <si>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</si>
  <si>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</si>
  <si>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</si>
  <si>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</si>
  <si>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</si>
  <si>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</si>
  <si>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</si>
  <si>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</si>
  <si>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</si>
  <si>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</si>
  <si>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</si>
  <si>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</si>
  <si>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</si>
  <si>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</si>
  <si>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</si>
  <si>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</si>
  <si>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</si>
  <si>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</si>
  <si>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</si>
  <si>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</si>
  <si>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</si>
  <si>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</si>
  <si>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</si>
  <si>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</si>
  <si>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</si>
  <si>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</si>
  <si>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</si>
  <si>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</si>
  <si>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</si>
  <si>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</si>
  <si>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</si>
  <si>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</si>
  <si>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</si>
  <si>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</si>
  <si>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</si>
  <si>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</si>
  <si>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</si>
  <si>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</si>
  <si>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</si>
  <si>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</si>
  <si>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</si>
  <si>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</si>
  <si>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</si>
  <si>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</si>
  <si>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</si>
  <si>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</si>
  <si>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</si>
  <si>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</si>
  <si>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</si>
  <si>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</si>
  <si>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</si>
  <si>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</si>
  <si>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</si>
  <si>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</si>
  <si>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</si>
  <si>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</si>
  <si>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</si>
  <si>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</si>
  <si>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</si>
  <si>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</si>
  <si>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</si>
  <si>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</si>
  <si>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</si>
  <si>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</si>
  <si>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</si>
  <si>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</si>
  <si>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</si>
  <si>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</si>
  <si>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</si>
  <si>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</si>
  <si>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</si>
  <si>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</si>
  <si>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</si>
  <si>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</si>
  <si>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</si>
  <si>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</si>
  <si>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</si>
  <si>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</si>
  <si>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</si>
  <si>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</si>
  <si>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</si>
  <si>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</si>
  <si>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</si>
  <si>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</si>
  <si>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</si>
  <si>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</si>
  <si>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</si>
  <si>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</si>
  <si>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</si>
  <si>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</si>
  <si>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</si>
  <si>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</si>
  <si>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</si>
  <si>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</si>
  <si>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</si>
  <si>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</si>
  <si>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</si>
  <si>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</si>
  <si>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</si>
  <si>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</si>
  <si>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</si>
  <si>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</si>
  <si>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</si>
  <si>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</si>
  <si>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</si>
  <si>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</si>
  <si>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</si>
  <si>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</si>
  <si>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</si>
  <si>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</si>
  <si>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</si>
  <si>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</si>
  <si>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</si>
  <si>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</si>
  <si>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</si>
  <si>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</si>
  <si>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</si>
  <si>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</si>
  <si>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</si>
  <si>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</si>
  <si>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</si>
  <si>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</si>
  <si>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</si>
  <si>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</si>
  <si>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</si>
  <si>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</si>
  <si>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</si>
  <si>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</si>
  <si>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</si>
  <si>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</si>
  <si>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</si>
  <si>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</si>
  <si>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</si>
  <si>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</si>
  <si>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</si>
  <si>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</si>
  <si>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</si>
  <si>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</si>
  <si>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</si>
  <si>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</si>
  <si>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</si>
  <si>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</si>
  <si>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</si>
  <si>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</si>
  <si>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</si>
  <si>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</si>
  <si>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</si>
  <si>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</si>
  <si>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</si>
  <si>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</si>
  <si>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</si>
  <si>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</si>
  <si>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</si>
  <si>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</si>
  <si>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</si>
  <si>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</si>
  <si>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</si>
  <si>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</si>
  <si>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</si>
  <si>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</si>
  <si>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</si>
  <si>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</si>
  <si>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</si>
  <si>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</si>
  <si>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</si>
  <si>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</si>
  <si>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</si>
  <si>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</si>
  <si>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</si>
  <si>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</si>
  <si>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</si>
  <si>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</si>
  <si>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</si>
  <si>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</si>
  <si>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</si>
  <si>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</si>
  <si>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</si>
  <si>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</si>
  <si>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</si>
  <si>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</si>
  <si>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</si>
  <si>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</si>
  <si>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</si>
  <si>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</si>
  <si>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</si>
  <si>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</si>
  <si>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</si>
  <si>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</si>
  <si>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</si>
  <si>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</si>
  <si>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</si>
  <si>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</si>
  <si>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</si>
  <si>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</si>
  <si>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</si>
  <si>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</si>
  <si>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</si>
  <si>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</si>
  <si>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</si>
  <si>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</si>
  <si>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</si>
  <si>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</si>
  <si>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</si>
  <si>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</si>
  <si>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</si>
  <si>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</si>
  <si>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</si>
  <si>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</si>
  <si>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</si>
  <si>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</si>
  <si>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</si>
  <si>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</si>
  <si>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</si>
  <si>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</si>
  <si>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</si>
  <si>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</si>
  <si>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</si>
  <si>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</si>
  <si>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</si>
  <si>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</si>
  <si>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</si>
  <si>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</si>
  <si>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</si>
  <si>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</si>
  <si>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</si>
  <si>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</si>
  <si>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</si>
  <si>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</si>
  <si>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</si>
  <si>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</si>
  <si>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</si>
  <si>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</si>
  <si>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</si>
  <si>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</si>
  <si>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</si>
  <si>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</si>
  <si>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</si>
  <si>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</si>
  <si>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</si>
  <si>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</si>
  <si>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</si>
  <si>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</si>
  <si>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</si>
  <si>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</si>
  <si>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</si>
  <si>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</si>
  <si>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</si>
  <si>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</si>
  <si>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</si>
  <si>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</si>
  <si>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</si>
  <si>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</si>
  <si>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</si>
  <si>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</si>
  <si>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</si>
  <si>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</si>
  <si>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</si>
  <si>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</si>
  <si>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</si>
  <si>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</si>
  <si>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</si>
  <si>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</si>
  <si>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</si>
  <si>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</si>
  <si>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</si>
  <si>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</si>
  <si>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</si>
  <si>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</si>
  <si>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</si>
  <si>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</si>
  <si>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</si>
  <si>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</si>
  <si>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</si>
  <si>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</si>
  <si>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</si>
  <si>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</si>
  <si>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</si>
  <si>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</si>
  <si>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</si>
  <si>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</si>
  <si>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</si>
  <si>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</si>
  <si>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</si>
  <si>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</si>
  <si>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</si>
  <si>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</si>
  <si>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</si>
  <si>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</si>
  <si>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</si>
  <si>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</si>
  <si>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</si>
  <si>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</si>
  <si>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</si>
  <si>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</si>
  <si>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</si>
  <si>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</si>
  <si>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</si>
  <si>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</si>
  <si>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</si>
  <si>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</si>
  <si>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</si>
  <si>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</si>
  <si>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</si>
  <si>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</si>
  <si>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</si>
  <si>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</si>
  <si>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</si>
  <si>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</si>
  <si>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</si>
  <si>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</si>
  <si>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</si>
  <si>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</si>
  <si>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</si>
  <si>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</si>
  <si>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</si>
  <si>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</si>
  <si>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</si>
  <si>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</si>
  <si>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</si>
  <si>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</si>
  <si>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</si>
  <si>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</si>
  <si>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</si>
  <si>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</si>
  <si>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</si>
  <si>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</si>
  <si>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</si>
  <si>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</si>
  <si>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</si>
  <si>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</si>
  <si>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</si>
  <si>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</si>
  <si>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</si>
  <si>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</si>
  <si>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</si>
  <si>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</si>
  <si>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</si>
  <si>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</si>
  <si>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</si>
  <si>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</si>
  <si>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</si>
  <si>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</si>
  <si>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</si>
  <si>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</si>
  <si>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</si>
  <si>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</si>
  <si>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</si>
  <si>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</si>
  <si>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</si>
  <si>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</si>
  <si>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</si>
  <si>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</si>
  <si>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</si>
  <si>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</si>
  <si>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</si>
  <si>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</si>
  <si>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</si>
  <si>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</si>
  <si>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</si>
  <si>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</si>
  <si>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</si>
  <si>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</si>
  <si>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</si>
  <si>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</si>
  <si>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</si>
  <si>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</si>
  <si>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</si>
  <si>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</si>
  <si>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</si>
  <si>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</si>
  <si>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</si>
  <si>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</si>
  <si>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</si>
  <si>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</si>
  <si>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</si>
  <si>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</si>
  <si>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</si>
  <si>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</si>
  <si>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</si>
  <si>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</si>
  <si>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</si>
  <si>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</si>
  <si>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</si>
  <si>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</si>
  <si>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</si>
  <si>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</si>
  <si>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</si>
  <si>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</si>
  <si>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</si>
  <si>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</si>
  <si>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</si>
  <si>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</si>
  <si>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</si>
  <si>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</si>
  <si>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</si>
  <si>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</si>
  <si>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</si>
  <si>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</si>
  <si>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</si>
  <si>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</si>
  <si>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</si>
  <si>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</si>
  <si>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</si>
  <si>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</si>
  <si>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</si>
  <si>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</si>
  <si>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</si>
  <si>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</si>
  <si>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</si>
  <si>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</si>
  <si>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</si>
  <si>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</si>
  <si>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</si>
  <si>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</si>
  <si>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</si>
  <si>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</si>
  <si>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</si>
  <si>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</si>
  <si>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</si>
  <si>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</si>
  <si>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</si>
  <si>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</si>
  <si>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</si>
  <si>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</si>
  <si>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</si>
  <si>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</si>
  <si>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</si>
  <si>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</si>
  <si>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</si>
  <si>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</si>
  <si>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</si>
  <si>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</si>
  <si>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</si>
  <si>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</si>
  <si>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</si>
  <si>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</si>
  <si>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</si>
  <si>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</si>
  <si>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</si>
  <si>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</si>
  <si>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</si>
  <si>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</si>
  <si>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</si>
  <si>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</si>
  <si>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</si>
  <si>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</si>
  <si>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</si>
  <si>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</si>
  <si>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</si>
  <si>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</si>
  <si>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</si>
  <si>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</si>
  <si>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</si>
  <si>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</si>
  <si>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</si>
  <si>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</si>
  <si>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</si>
  <si>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</si>
  <si>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</si>
  <si>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</si>
  <si>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</si>
  <si>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</si>
  <si>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</si>
  <si>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</si>
  <si>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</si>
  <si>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</si>
  <si>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</si>
  <si>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</si>
  <si>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</si>
  <si>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</si>
  <si>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</si>
  <si>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</si>
  <si>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</si>
  <si>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</si>
  <si>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</si>
  <si>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</si>
  <si>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</si>
  <si>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</si>
  <si>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</si>
  <si>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</si>
  <si>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</si>
  <si>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</si>
  <si>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</si>
  <si>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</si>
  <si>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</si>
  <si>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</si>
  <si>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</si>
  <si>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</si>
  <si>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</si>
  <si>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</si>
  <si>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</si>
  <si>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</si>
  <si>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</si>
  <si>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</si>
  <si>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</si>
  <si>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</si>
  <si>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</si>
  <si>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</si>
  <si>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</si>
  <si>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</si>
  <si>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</si>
  <si>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</si>
  <si>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</si>
  <si>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</si>
  <si>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</si>
  <si>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</si>
  <si>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</si>
  <si>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</si>
  <si>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</si>
  <si>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</si>
  <si>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</si>
  <si>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</si>
  <si>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</si>
  <si>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</si>
  <si>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</si>
  <si>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</si>
  <si>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</si>
  <si>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</si>
  <si>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</si>
  <si>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</si>
  <si>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</si>
  <si>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</si>
  <si>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</si>
  <si>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</si>
  <si>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</si>
  <si>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</si>
  <si>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</si>
  <si>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</si>
  <si>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</si>
  <si>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</si>
  <si>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</si>
  <si>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</si>
  <si>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</si>
  <si>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</si>
  <si>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</si>
  <si>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</si>
  <si>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</si>
  <si>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</si>
  <si>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</si>
  <si>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</si>
  <si>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</si>
  <si>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</si>
  <si>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</si>
  <si>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</si>
  <si>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</si>
  <si>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</si>
  <si>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</si>
  <si>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</si>
  <si>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</si>
  <si>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</si>
  <si>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</si>
  <si>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</si>
  <si>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</si>
  <si>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</si>
  <si>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</si>
  <si>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</si>
  <si>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</si>
  <si>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</si>
  <si>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</si>
  <si>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</si>
  <si>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</si>
  <si>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</si>
  <si>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</si>
  <si>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</si>
  <si>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</si>
  <si>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</si>
  <si>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</si>
  <si>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</si>
  <si>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</si>
  <si>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</si>
  <si>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</si>
  <si>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</si>
  <si>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</si>
  <si>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</si>
  <si>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</si>
  <si>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</si>
  <si>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</si>
  <si>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</si>
  <si>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</si>
  <si>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</si>
  <si>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</si>
  <si>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</si>
  <si>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</si>
  <si>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</si>
  <si>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</si>
  <si>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</si>
  <si>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</si>
  <si>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</si>
  <si>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</si>
  <si>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</si>
  <si>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</si>
  <si>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</si>
  <si>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</si>
  <si>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</si>
  <si>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</si>
  <si>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</si>
  <si>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</si>
  <si>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</si>
  <si>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</si>
  <si>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</si>
  <si>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</si>
  <si>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</si>
  <si>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</si>
  <si>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</si>
  <si>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</si>
  <si>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</si>
  <si>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</si>
  <si>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</si>
  <si>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</si>
  <si>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</si>
  <si>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</si>
  <si>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</si>
  <si>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</si>
  <si>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</si>
  <si>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</si>
  <si>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</si>
  <si>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</si>
  <si>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</si>
  <si>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</si>
  <si>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</si>
  <si>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</si>
  <si>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</si>
  <si>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</si>
  <si>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</si>
  <si>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</si>
  <si>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</si>
  <si>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</si>
  <si>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</si>
  <si>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</si>
  <si>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</si>
  <si>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</si>
  <si>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</si>
  <si>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</si>
  <si>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</si>
  <si>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</si>
  <si>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</si>
  <si>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</si>
  <si>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</si>
  <si>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</si>
  <si>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</si>
  <si>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</si>
  <si>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</si>
  <si>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</si>
  <si>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</si>
  <si>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</si>
  <si>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</si>
  <si>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</si>
  <si>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</si>
  <si>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</si>
  <si>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</si>
  <si>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</si>
  <si>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</si>
  <si>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</si>
  <si>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</si>
  <si>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</si>
  <si>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</si>
  <si>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</si>
  <si>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</si>
  <si>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</si>
  <si>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</si>
  <si>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</si>
  <si>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</si>
  <si>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</si>
  <si>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</si>
  <si>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</si>
  <si>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</si>
  <si>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</si>
  <si>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</si>
  <si>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</si>
  <si>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</si>
  <si>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</si>
  <si>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</si>
  <si>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</si>
  <si>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</si>
  <si>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</si>
  <si>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</si>
  <si>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</si>
  <si>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</si>
  <si>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</si>
  <si>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</si>
  <si>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</si>
  <si>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</si>
  <si>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</si>
  <si>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</si>
  <si>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</si>
  <si>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</si>
  <si>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</si>
  <si>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</si>
  <si>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</si>
  <si>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</si>
  <si>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</si>
  <si>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</si>
  <si>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</si>
  <si>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</si>
  <si>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</si>
  <si>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</si>
  <si>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</si>
  <si>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</si>
  <si>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</si>
  <si>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</si>
  <si>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</si>
  <si>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</si>
  <si>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</si>
  <si>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</si>
  <si>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</si>
  <si>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</si>
  <si>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</si>
  <si>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</si>
  <si>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</si>
  <si>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</si>
  <si>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</si>
  <si>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</si>
  <si>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</si>
  <si>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</si>
  <si>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</si>
  <si>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</si>
  <si>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</si>
  <si>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</si>
  <si>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</si>
  <si>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</si>
  <si>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</si>
  <si>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</si>
  <si>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</si>
  <si>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</si>
  <si>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</si>
  <si>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</si>
  <si>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</si>
  <si>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</si>
  <si>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</si>
  <si>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</si>
  <si>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</si>
  <si>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</si>
  <si>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</si>
  <si>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</si>
  <si>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</si>
  <si>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</si>
  <si>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</si>
  <si>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</si>
  <si>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</si>
  <si>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</si>
  <si>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</si>
  <si>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</si>
  <si>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</si>
  <si>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</si>
  <si>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</si>
  <si>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</si>
  <si>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</si>
  <si>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</si>
  <si>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</si>
  <si>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</si>
  <si>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</si>
  <si>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</si>
  <si>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</si>
  <si>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</si>
  <si>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</si>
  <si>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</si>
  <si>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</si>
  <si>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</si>
  <si>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</si>
  <si>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</si>
  <si>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</si>
  <si>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</si>
  <si>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</si>
  <si>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</si>
  <si>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</si>
  <si>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</si>
  <si>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</si>
  <si>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</si>
  <si>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</si>
  <si>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</si>
  <si>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</si>
  <si>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</si>
  <si>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</si>
  <si>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</si>
  <si>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</si>
  <si>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</si>
  <si>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</si>
  <si>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</si>
  <si>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</si>
  <si>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</si>
  <si>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</si>
  <si>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</si>
  <si>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</si>
  <si>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</si>
  <si>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</si>
  <si>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</si>
  <si>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</si>
  <si>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</si>
  <si>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</si>
  <si>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</si>
  <si>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</si>
  <si>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</si>
  <si>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</si>
  <si>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</si>
  <si>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</si>
  <si>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</si>
  <si>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</si>
  <si>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</si>
  <si>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</si>
  <si>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</si>
  <si>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</si>
  <si>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</si>
  <si>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</si>
  <si>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</si>
  <si>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</si>
  <si>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</si>
  <si>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</si>
  <si>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</si>
  <si>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</si>
  <si>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</si>
  <si>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</si>
  <si>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</si>
  <si>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</si>
  <si>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</si>
  <si>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</si>
  <si>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</si>
  <si>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</si>
  <si>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</si>
  <si>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</si>
  <si>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</si>
  <si>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</si>
  <si>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</si>
  <si>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</si>
  <si>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</si>
  <si>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</si>
  <si>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</si>
  <si>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</si>
  <si>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</si>
  <si>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</si>
  <si>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</si>
  <si>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</si>
  <si>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</si>
  <si>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</si>
  <si>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</si>
  <si>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</si>
  <si>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</si>
  <si>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</si>
  <si>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</si>
  <si>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</si>
  <si>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</si>
  <si>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</si>
  <si>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</si>
  <si>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</si>
  <si>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</si>
  <si>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</si>
  <si>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</si>
  <si>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</si>
  <si>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</si>
  <si>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</si>
  <si>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</si>
  <si>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</si>
  <si>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</si>
  <si>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</si>
  <si>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</si>
  <si>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</si>
  <si>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</si>
  <si>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</si>
  <si>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</si>
  <si>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</si>
  <si>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</si>
  <si>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</si>
  <si>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</si>
  <si>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</si>
  <si>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</si>
  <si>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</si>
  <si>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</si>
  <si>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</si>
  <si>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</si>
  <si>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</si>
  <si>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</si>
  <si>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</si>
  <si>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</si>
  <si>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</si>
  <si>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</si>
  <si>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</si>
  <si>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</si>
  <si>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</si>
  <si>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</si>
  <si>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</si>
  <si>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</si>
  <si>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</si>
  <si>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</si>
  <si>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</si>
  <si>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</si>
  <si>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</si>
  <si>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</si>
  <si>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</si>
  <si>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</si>
  <si>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</si>
  <si>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</si>
  <si>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</si>
  <si>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</si>
  <si>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</si>
  <si>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</si>
  <si>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</si>
  <si>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</si>
  <si>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</si>
  <si>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</si>
  <si>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</si>
  <si>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</si>
  <si>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</si>
  <si>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</si>
  <si>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</si>
  <si>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</si>
  <si>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</si>
  <si>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</si>
  <si>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</si>
  <si>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</si>
  <si>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</si>
  <si>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</si>
  <si>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</si>
  <si>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</si>
  <si>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</si>
  <si>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</si>
  <si>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</si>
  <si>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</si>
  <si>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</si>
  <si>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</si>
  <si>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</si>
  <si>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</si>
  <si>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</si>
  <si>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</si>
  <si>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</si>
  <si>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</si>
  <si>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</si>
  <si>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</si>
  <si>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</si>
  <si>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</si>
  <si>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</si>
  <si>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</si>
  <si>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</si>
  <si>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</si>
  <si>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</si>
  <si>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</si>
  <si>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</si>
  <si>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</si>
  <si>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</si>
  <si>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</si>
  <si>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</si>
  <si>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</si>
  <si>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</si>
  <si>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</si>
  <si>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</si>
  <si>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</si>
  <si>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</si>
  <si>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</si>
  <si>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</si>
  <si>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</si>
  <si>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</si>
  <si>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</si>
  <si>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</si>
  <si>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</si>
  <si>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</si>
  <si>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</si>
  <si>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</si>
  <si>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</si>
  <si>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</si>
  <si>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</si>
  <si>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</si>
  <si>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</si>
  <si>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</si>
  <si>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</si>
  <si>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</si>
  <si>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</si>
  <si>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</si>
  <si>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</si>
  <si>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</si>
  <si>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</si>
  <si>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</si>
  <si>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</si>
  <si>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</si>
  <si>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</si>
  <si>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</si>
  <si>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</si>
  <si>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</si>
  <si>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</si>
  <si>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</si>
  <si>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</si>
  <si>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</si>
  <si>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</si>
  <si>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</si>
  <si>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</si>
  <si>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</si>
  <si>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</si>
  <si>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</si>
  <si>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</si>
  <si>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</si>
  <si>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</si>
  <si>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</si>
  <si>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</si>
  <si>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</si>
  <si>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</si>
  <si>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</si>
  <si>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</si>
  <si>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</si>
  <si>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</si>
  <si>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</si>
  <si>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</si>
  <si>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</si>
  <si>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</si>
  <si>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</si>
  <si>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</si>
  <si>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</si>
  <si>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</si>
  <si>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</si>
  <si>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</si>
  <si>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</si>
  <si>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</si>
  <si>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</si>
  <si>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</si>
  <si>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</si>
  <si>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</si>
  <si>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</si>
  <si>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</si>
  <si>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</si>
  <si>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</si>
  <si>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</si>
  <si>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</si>
  <si>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</si>
  <si>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</si>
  <si>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</si>
  <si>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</si>
  <si>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</si>
  <si>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</si>
  <si>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</si>
  <si>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</si>
  <si>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</si>
  <si>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</si>
  <si>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</si>
  <si>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</si>
  <si>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</si>
  <si>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</si>
  <si>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</si>
  <si>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</si>
  <si>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</si>
  <si>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</si>
  <si>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</si>
  <si>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</si>
  <si>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</si>
  <si>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</si>
  <si>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</si>
  <si>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</si>
  <si>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</si>
  <si>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</si>
  <si>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</si>
  <si>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</si>
  <si>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</si>
  <si>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</si>
  <si>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</si>
  <si>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</si>
  <si>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</si>
  <si>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</si>
  <si>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</si>
  <si>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</si>
  <si>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</si>
  <si>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</si>
  <si>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</si>
  <si>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</si>
  <si>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</si>
  <si>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</si>
  <si>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</si>
  <si>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</si>
  <si>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</si>
  <si>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</si>
  <si>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</si>
  <si>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</si>
  <si>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</si>
  <si>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</si>
  <si>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</si>
  <si>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</si>
  <si>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</si>
  <si>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</si>
  <si>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</si>
  <si>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</si>
  <si>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</si>
  <si>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</si>
  <si>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</si>
  <si>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</si>
  <si>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</si>
  <si>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</si>
  <si>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</si>
  <si>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</si>
  <si>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</si>
  <si>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</si>
  <si>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</si>
  <si>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</si>
  <si>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</si>
  <si>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</si>
  <si>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</si>
  <si>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</si>
  <si>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</si>
  <si>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</si>
  <si>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</si>
  <si>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</si>
  <si>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</si>
  <si>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</si>
  <si>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</si>
  <si>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</si>
  <si>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</si>
  <si>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</si>
  <si>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</si>
  <si>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</si>
  <si>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</si>
  <si>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</si>
  <si>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</si>
  <si>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</si>
  <si>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</si>
  <si>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</si>
  <si>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</si>
  <si>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</si>
  <si>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</si>
  <si>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</si>
  <si>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</si>
  <si>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</si>
  <si>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</si>
  <si>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</si>
  <si>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</si>
  <si>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</si>
  <si>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</si>
  <si>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</si>
  <si>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</si>
  <si>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</si>
  <si>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</si>
  <si>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</si>
  <si>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</si>
  <si>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</si>
  <si>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</si>
  <si>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</si>
  <si>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</si>
  <si>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</si>
  <si>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</si>
  <si>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</si>
  <si>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</si>
  <si>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</si>
  <si>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</si>
  <si>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</si>
  <si>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</si>
  <si>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</si>
  <si>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</si>
  <si>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</si>
  <si>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</si>
  <si>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</si>
  <si>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</si>
  <si>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</si>
  <si>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</si>
  <si>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</si>
  <si>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</si>
  <si>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</si>
  <si>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</si>
  <si>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</si>
  <si>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</si>
  <si>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</si>
  <si>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</si>
  <si>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</si>
  <si>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</si>
  <si>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</si>
  <si>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</si>
  <si>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</si>
  <si>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</si>
  <si>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</si>
  <si>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</si>
  <si>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</si>
  <si>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</si>
  <si>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</si>
  <si>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</si>
  <si>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</si>
  <si>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</si>
  <si>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</si>
  <si>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</si>
  <si>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</si>
  <si>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</si>
  <si>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</si>
  <si>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</si>
  <si>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</si>
  <si>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</si>
  <si>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</si>
  <si>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</si>
  <si>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</si>
  <si>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</si>
  <si>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</si>
  <si>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</si>
  <si>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</si>
  <si>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</si>
  <si>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</si>
  <si>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</si>
  <si>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</si>
  <si>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</si>
  <si>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</si>
  <si>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</si>
  <si>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</si>
  <si>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</si>
  <si>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</si>
  <si>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</si>
  <si>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</si>
  <si>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</si>
  <si>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</si>
  <si>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</si>
  <si>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</si>
  <si>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</si>
  <si>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</si>
  <si>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</si>
  <si>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</si>
  <si>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</si>
  <si>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</si>
  <si>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</si>
  <si>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</si>
  <si>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</si>
  <si>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</si>
  <si>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</si>
  <si>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</si>
  <si>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</si>
  <si>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</si>
  <si>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</si>
  <si>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</si>
  <si>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</si>
  <si>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</si>
  <si>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</si>
  <si>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</si>
  <si>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</si>
  <si>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</si>
  <si>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</si>
  <si>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</si>
  <si>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</si>
  <si>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</si>
  <si>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</si>
  <si>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</si>
  <si>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</si>
  <si>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</si>
  <si>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</si>
  <si>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</si>
  <si>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</si>
  <si>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</si>
  <si>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</si>
  <si>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</si>
  <si>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</si>
  <si>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</si>
  <si>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</si>
  <si>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</si>
  <si>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</si>
  <si>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</si>
  <si>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</si>
  <si>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</si>
  <si>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</si>
  <si>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</si>
  <si>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</si>
  <si>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</si>
  <si>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</si>
  <si>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</si>
  <si>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</si>
  <si>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</si>
  <si>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</si>
  <si>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</si>
  <si>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</si>
  <si>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</si>
  <si>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</si>
  <si>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</si>
  <si>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</si>
  <si>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</si>
  <si>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</si>
  <si>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</si>
  <si>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</si>
  <si>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</si>
  <si>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</si>
  <si>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</si>
  <si>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</si>
  <si>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</si>
  <si>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</si>
  <si>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</si>
  <si>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</si>
  <si>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</si>
  <si>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</si>
  <si>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</si>
  <si>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</si>
  <si>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</si>
  <si>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</si>
  <si>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</si>
  <si>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</si>
  <si>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</si>
  <si>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</si>
  <si>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</si>
  <si>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</si>
  <si>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</si>
  <si>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</si>
  <si>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</si>
  <si>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</si>
  <si>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</si>
  <si>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</si>
  <si>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</si>
  <si>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</si>
  <si>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</si>
  <si>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</si>
  <si>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</si>
  <si>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</si>
  <si>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</si>
  <si>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</si>
  <si>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</si>
  <si>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</si>
  <si>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</si>
  <si>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</si>
  <si>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</si>
  <si>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</si>
  <si>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</si>
  <si>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</si>
  <si>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</si>
  <si>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</si>
  <si>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</si>
  <si>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</si>
  <si>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</si>
  <si>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</si>
  <si>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</si>
  <si>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</si>
  <si>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</si>
  <si>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</si>
  <si>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</si>
  <si>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</si>
  <si>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</si>
  <si>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</si>
  <si>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</si>
  <si>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</si>
  <si>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</si>
  <si>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</si>
  <si>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</si>
  <si>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</si>
  <si>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</si>
  <si>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</si>
  <si>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</si>
  <si>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</si>
  <si>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</si>
  <si>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</si>
  <si>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</si>
  <si>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</si>
  <si>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</si>
  <si>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</si>
  <si>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</si>
  <si>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</si>
  <si>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</si>
  <si>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</si>
  <si>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</si>
  <si>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</si>
  <si>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</si>
  <si>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</si>
  <si>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</si>
  <si>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</si>
  <si>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</si>
  <si>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</si>
  <si>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</si>
  <si>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</si>
  <si>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</si>
  <si>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</si>
  <si>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</si>
  <si>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</si>
  <si>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</si>
  <si>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</si>
  <si>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</si>
  <si>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</si>
  <si>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</si>
  <si>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</si>
  <si>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</si>
  <si>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</si>
  <si>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</si>
  <si>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</si>
  <si>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</si>
  <si>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</si>
  <si>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</si>
  <si>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</si>
  <si>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</si>
  <si>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</si>
  <si>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</si>
  <si>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</si>
  <si>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</si>
  <si>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</si>
  <si>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</si>
  <si>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</si>
  <si>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</si>
  <si>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</si>
  <si>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</si>
  <si>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</si>
  <si>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</si>
  <si>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</si>
  <si>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</si>
  <si>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</si>
  <si>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</si>
  <si>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</si>
  <si>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</si>
  <si>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</si>
  <si>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</si>
  <si>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</si>
  <si>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</si>
  <si>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</si>
  <si>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</si>
  <si>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</si>
  <si>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</si>
  <si>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</si>
  <si>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</si>
  <si>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</si>
  <si>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</si>
  <si>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</si>
  <si>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</si>
  <si>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</si>
  <si>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</si>
  <si>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</si>
  <si>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</si>
  <si>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</si>
  <si>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</si>
  <si>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</si>
  <si>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</si>
  <si>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</si>
  <si>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</si>
  <si>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</si>
  <si>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</si>
  <si>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</si>
  <si>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</si>
  <si>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</si>
  <si>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</si>
  <si>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</si>
  <si>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</si>
  <si>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</si>
  <si>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</si>
  <si>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</si>
  <si>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</si>
  <si>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</si>
  <si>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</si>
  <si>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</si>
  <si>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</si>
  <si>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</si>
  <si>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</si>
  <si>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</si>
  <si>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</si>
  <si>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</si>
  <si>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</si>
  <si>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</si>
  <si>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</si>
  <si>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</si>
  <si>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</si>
  <si>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</si>
  <si>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</si>
  <si>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</si>
  <si>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</si>
  <si>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</si>
  <si>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</si>
  <si>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</si>
  <si>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</si>
  <si>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</si>
  <si>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</si>
  <si>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</si>
  <si>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</si>
  <si>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</si>
  <si>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</si>
  <si>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</si>
  <si>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</si>
  <si>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</si>
  <si>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</si>
  <si>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</si>
  <si>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</si>
  <si>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</si>
  <si>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</si>
  <si>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</si>
  <si>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</si>
  <si>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</si>
  <si>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</si>
  <si>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</si>
  <si>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</si>
  <si>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</si>
  <si>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</si>
  <si>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</si>
  <si>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</si>
  <si>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</si>
  <si>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</si>
  <si>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</si>
  <si>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</si>
  <si>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</si>
  <si>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</si>
  <si>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</si>
  <si>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</si>
  <si>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</si>
  <si>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</si>
  <si>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</si>
  <si>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</si>
  <si>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</si>
  <si>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</si>
  <si>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</si>
  <si>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</si>
  <si>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</si>
  <si>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</si>
  <si>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</si>
  <si>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</si>
  <si>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</si>
  <si>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</si>
  <si>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</si>
  <si>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</si>
  <si>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</si>
  <si>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</si>
  <si>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</si>
  <si>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</si>
  <si>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</si>
  <si>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</si>
  <si>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</si>
  <si>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</si>
  <si>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</si>
  <si>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</si>
  <si>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</si>
  <si>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</si>
  <si>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</si>
  <si>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</si>
  <si>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</si>
  <si>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</si>
  <si>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</si>
  <si>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</si>
  <si>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</si>
  <si>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</si>
  <si>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</si>
  <si>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</si>
  <si>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</si>
  <si>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</si>
  <si>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</si>
  <si>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</si>
  <si>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</si>
  <si>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</si>
  <si>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</si>
  <si>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</si>
  <si>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</si>
  <si>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</si>
  <si>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</si>
  <si>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</si>
  <si>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</si>
  <si>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</si>
  <si>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</si>
  <si>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</si>
  <si>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</si>
  <si>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</si>
  <si>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</si>
  <si>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</si>
  <si>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</si>
  <si>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</si>
  <si>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</si>
  <si>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</si>
  <si>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</si>
  <si>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</si>
  <si>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</si>
  <si>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</si>
  <si>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</si>
  <si>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</si>
  <si>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</si>
  <si>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</si>
  <si>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</si>
  <si>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</si>
  <si>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</si>
  <si>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</si>
  <si>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</si>
  <si>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</si>
  <si>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</si>
  <si>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</si>
  <si>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</si>
  <si>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</si>
  <si>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</si>
  <si>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</si>
  <si>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</si>
  <si>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</si>
  <si>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</si>
  <si>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</si>
  <si>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</si>
  <si>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</si>
  <si>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</si>
  <si>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</si>
  <si>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</si>
  <si>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</si>
  <si>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</si>
  <si>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</si>
  <si>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</si>
  <si>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</si>
  <si>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</si>
  <si>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</si>
  <si>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</si>
  <si>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</si>
  <si>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</si>
  <si>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</si>
  <si>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</si>
  <si>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</si>
  <si>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</si>
  <si>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</si>
  <si>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</si>
  <si>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</si>
  <si>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</si>
  <si>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</si>
  <si>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</si>
  <si>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</si>
  <si>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</si>
  <si>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</si>
  <si>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</si>
  <si>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</si>
  <si>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</si>
  <si>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</si>
  <si>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</si>
  <si>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</si>
  <si>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</si>
  <si>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</si>
  <si>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</si>
  <si>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</si>
  <si>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</si>
  <si>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</si>
  <si>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</si>
  <si>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</si>
  <si>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</si>
  <si>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</si>
  <si>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</si>
  <si>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</si>
  <si>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</si>
  <si>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</si>
  <si>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</si>
  <si>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</si>
  <si>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</si>
  <si>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</si>
  <si>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</si>
  <si>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</si>
  <si>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</si>
  <si>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</si>
  <si>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</si>
  <si>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</si>
  <si>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</si>
  <si>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</si>
  <si>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</si>
  <si>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</si>
  <si>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</si>
  <si>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</si>
  <si>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</si>
  <si>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</si>
  <si>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</si>
  <si>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</si>
  <si>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</si>
  <si>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</si>
  <si>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</si>
  <si>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</si>
  <si>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</si>
  <si>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</si>
  <si>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</si>
  <si>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</si>
  <si>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</si>
  <si>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</si>
  <si>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</si>
  <si>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</si>
  <si>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</si>
  <si>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</si>
  <si>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</si>
  <si>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</si>
  <si>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</si>
  <si>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</si>
  <si>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</si>
  <si>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</si>
  <si>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</si>
  <si>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</si>
  <si>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</si>
  <si>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</si>
  <si>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</si>
  <si>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</si>
  <si>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</si>
  <si>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</si>
  <si>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</si>
  <si>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</si>
  <si>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</si>
  <si>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</si>
  <si>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</si>
  <si>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</si>
  <si>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</si>
  <si>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</si>
  <si>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</si>
  <si>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</si>
  <si>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</si>
  <si>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</si>
  <si>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</si>
  <si>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</si>
  <si>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</si>
  <si>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</si>
  <si>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</si>
  <si>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</si>
  <si>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</si>
  <si>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</si>
  <si>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</si>
  <si>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</si>
  <si>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</si>
  <si>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</si>
  <si>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</si>
  <si>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</si>
  <si>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</si>
  <si>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</si>
  <si>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</si>
  <si>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</si>
  <si>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</si>
  <si>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</si>
  <si>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</si>
  <si>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</si>
  <si>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</si>
  <si>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</si>
  <si>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</si>
  <si>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</si>
  <si>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</si>
  <si>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</si>
  <si>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</si>
  <si>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</si>
  <si>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</si>
  <si>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</si>
  <si>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</si>
  <si>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</si>
  <si>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</si>
  <si>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</si>
  <si>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</si>
  <si>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</si>
  <si>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</si>
  <si>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</si>
  <si>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</si>
  <si>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</si>
  <si>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</si>
  <si>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</si>
  <si>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</si>
  <si>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</si>
  <si>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</si>
  <si>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</si>
  <si>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</si>
  <si>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</si>
  <si>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</si>
  <si>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</si>
  <si>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</si>
  <si>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</si>
  <si>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</si>
  <si>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</si>
  <si>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</si>
  <si>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</si>
  <si>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</si>
  <si>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</si>
  <si>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</si>
  <si>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</si>
  <si>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</si>
  <si>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</si>
  <si>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</si>
  <si>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</si>
  <si>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</si>
  <si>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</si>
  <si>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</si>
  <si>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</si>
  <si>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</si>
  <si>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</si>
  <si>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</si>
  <si>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</si>
  <si>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</si>
  <si>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</si>
  <si>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</si>
  <si>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</si>
  <si>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</si>
  <si>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</si>
  <si>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</si>
  <si>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</si>
  <si>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</si>
  <si>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</si>
  <si>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</si>
  <si>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</si>
  <si>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</si>
  <si>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</si>
  <si>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</si>
  <si>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</si>
  <si>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</si>
  <si>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</si>
  <si>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</si>
  <si>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</si>
  <si>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</si>
  <si>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</si>
  <si>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</si>
  <si>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</si>
  <si>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</si>
  <si>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</si>
  <si>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</si>
  <si>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</si>
  <si>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</si>
  <si>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</si>
  <si>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</si>
  <si>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</si>
  <si>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</si>
  <si>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</si>
  <si>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</si>
  <si>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</si>
  <si>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</si>
  <si>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</si>
  <si>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</si>
  <si>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</si>
  <si>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</si>
  <si>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</si>
  <si>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</si>
  <si>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</si>
  <si>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</si>
  <si>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</si>
  <si>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</si>
  <si>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</si>
  <si>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</si>
  <si>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</si>
  <si>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</si>
  <si>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</si>
  <si>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</si>
  <si>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</si>
  <si>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</si>
  <si>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</si>
  <si>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</si>
  <si>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</si>
  <si>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</si>
  <si>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</si>
  <si>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</si>
  <si>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</si>
  <si>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</si>
  <si>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</si>
  <si>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</si>
  <si>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</si>
  <si>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</si>
  <si>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</si>
  <si>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</si>
  <si>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</si>
  <si>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</si>
  <si>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</si>
  <si>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</si>
  <si>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</si>
  <si>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</si>
  <si>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</si>
  <si>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</si>
  <si>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</si>
  <si>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</si>
  <si>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</si>
  <si>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</si>
  <si>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</si>
  <si>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</si>
  <si>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</si>
  <si>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</si>
  <si>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</si>
  <si>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</si>
  <si>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</si>
  <si>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</si>
  <si>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</si>
  <si>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</si>
  <si>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</si>
  <si>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</si>
  <si>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</si>
  <si>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</si>
  <si>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</si>
  <si>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</si>
  <si>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</si>
  <si>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</si>
  <si>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</si>
  <si>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</si>
  <si>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</si>
  <si>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</si>
  <si>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</si>
  <si>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</si>
  <si>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</si>
  <si>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</si>
  <si>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</si>
  <si>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</si>
  <si>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</si>
  <si>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</si>
  <si>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</si>
  <si>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</si>
  <si>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</si>
  <si>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</si>
  <si>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</si>
  <si>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</si>
  <si>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</si>
  <si>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</si>
  <si>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</si>
  <si>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</si>
  <si>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</si>
  <si>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</si>
  <si>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</si>
  <si>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</si>
  <si>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</si>
  <si>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</si>
  <si>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</si>
  <si>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</si>
  <si>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</si>
  <si>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</si>
  <si>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</si>
  <si>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</si>
  <si>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</si>
  <si>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</si>
  <si>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</si>
  <si>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</si>
  <si>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</si>
  <si>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</si>
  <si>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</si>
  <si>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</si>
  <si>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</si>
  <si>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</si>
  <si>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</si>
  <si>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</si>
  <si>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</si>
  <si>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</si>
  <si>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</si>
  <si>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</si>
  <si>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</si>
  <si>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</si>
  <si>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</si>
  <si>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</si>
  <si>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</si>
  <si>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</si>
  <si>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</si>
  <si>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</si>
  <si>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</si>
  <si>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</si>
  <si>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</si>
  <si>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</si>
  <si>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</si>
  <si>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</si>
  <si>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</si>
  <si>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</si>
  <si>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</si>
  <si>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</si>
  <si>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</si>
  <si>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</si>
  <si>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</si>
  <si>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</si>
  <si>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</si>
  <si>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</si>
  <si>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</si>
  <si>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</si>
  <si>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</si>
  <si>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</si>
  <si>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</si>
  <si>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</si>
  <si>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</si>
  <si>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</si>
  <si>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</si>
  <si>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</si>
  <si>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</si>
  <si>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</si>
  <si>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</si>
  <si>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</si>
  <si>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</si>
  <si>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</si>
  <si>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</si>
  <si>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</si>
  <si>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</si>
  <si>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</si>
  <si>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</si>
  <si>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</si>
  <si>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</si>
  <si>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</si>
  <si>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</si>
  <si>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</si>
  <si>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</si>
  <si>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</si>
  <si>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</si>
  <si>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</si>
  <si>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</si>
  <si>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</si>
  <si>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</si>
  <si>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</si>
  <si>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</si>
  <si>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</si>
  <si>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</si>
  <si>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</si>
  <si>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</si>
  <si>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</si>
  <si>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</si>
  <si>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</si>
  <si>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</si>
  <si>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</si>
  <si>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</si>
  <si>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</si>
  <si>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</si>
  <si>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</si>
  <si>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</si>
  <si>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</si>
  <si>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</si>
  <si>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</si>
  <si>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</si>
  <si>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</si>
  <si>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</si>
  <si>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</si>
  <si>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</si>
  <si>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</si>
  <si>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</si>
  <si>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</si>
  <si>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</si>
  <si>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</si>
  <si>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</si>
  <si>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</si>
  <si>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</si>
  <si>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</si>
  <si>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</si>
  <si>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</si>
  <si>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</si>
  <si>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</si>
  <si>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</si>
  <si>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</si>
  <si>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</si>
  <si>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</si>
  <si>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</si>
  <si>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</si>
  <si>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</si>
  <si>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</si>
  <si>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</si>
  <si>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</si>
  <si>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</si>
  <si>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</si>
  <si>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</si>
  <si>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</si>
  <si>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</si>
  <si>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</si>
  <si>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</si>
  <si>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</si>
  <si>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</si>
  <si>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</si>
  <si>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</si>
  <si>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</si>
  <si>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</si>
  <si>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</si>
  <si>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</si>
  <si>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</si>
  <si>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</si>
  <si>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</si>
  <si>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</si>
  <si>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</si>
  <si>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</si>
  <si>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</si>
  <si>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</si>
  <si>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</si>
  <si>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</si>
  <si>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</si>
  <si>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</si>
  <si>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</si>
  <si>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</si>
  <si>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</si>
  <si>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</si>
  <si>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</si>
  <si>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</si>
  <si>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</si>
  <si>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</si>
  <si>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</si>
  <si>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</si>
  <si>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</si>
  <si>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</si>
  <si>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</si>
  <si>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</si>
  <si>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</si>
  <si>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</si>
  <si>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</si>
  <si>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</si>
  <si>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</si>
  <si>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</si>
  <si>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</si>
  <si>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</si>
  <si>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</si>
  <si>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</si>
  <si>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</si>
  <si>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</si>
  <si>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</si>
  <si>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</si>
  <si>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</si>
  <si>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</si>
  <si>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</si>
  <si>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</si>
  <si>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</si>
  <si>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</si>
  <si>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</si>
  <si>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</si>
  <si>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</si>
  <si>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</si>
  <si>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</si>
  <si>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</si>
  <si>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</si>
  <si>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</si>
  <si>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</si>
  <si>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</si>
  <si>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</si>
  <si>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</si>
  <si>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</si>
  <si>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</si>
  <si>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</si>
  <si>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</si>
  <si>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</si>
  <si>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</si>
  <si>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</si>
  <si>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</si>
  <si>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</si>
  <si>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</si>
  <si>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</si>
  <si>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</si>
  <si>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</si>
  <si>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</si>
  <si>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</si>
  <si>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</si>
  <si>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</si>
  <si>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</si>
  <si>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</si>
  <si>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</si>
  <si>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</si>
  <si>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</si>
  <si>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</si>
  <si>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</si>
  <si>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</si>
  <si>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</si>
  <si>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</si>
  <si>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</si>
  <si>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</si>
  <si>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</si>
  <si>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</si>
  <si>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</si>
  <si>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</si>
  <si>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</si>
  <si>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</si>
  <si>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</si>
  <si>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</si>
  <si>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</si>
  <si>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</si>
  <si>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</si>
  <si>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</si>
  <si>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</si>
  <si>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</si>
  <si>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</si>
  <si>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</si>
  <si>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</si>
  <si>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</si>
  <si>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</si>
  <si>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</si>
  <si>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</si>
  <si>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</si>
  <si>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</si>
  <si>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</si>
  <si>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</si>
  <si>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</si>
  <si>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</si>
  <si>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</si>
  <si>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</si>
  <si>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</si>
  <si>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</si>
  <si>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</si>
  <si>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</si>
  <si>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</si>
  <si>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</si>
  <si>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</si>
  <si>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</si>
  <si>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</si>
  <si>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</si>
  <si>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</si>
  <si>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</si>
  <si>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</si>
  <si>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</si>
  <si>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</si>
  <si>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</si>
  <si>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</si>
  <si>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</si>
  <si>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</si>
  <si>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</si>
  <si>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</si>
  <si>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</si>
  <si>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</si>
  <si>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</si>
  <si>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</si>
  <si>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</si>
  <si>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</si>
  <si>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</si>
  <si>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</si>
  <si>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</si>
  <si>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</si>
  <si>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</si>
  <si>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</si>
  <si>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</si>
  <si>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</si>
  <si>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</si>
  <si>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</si>
  <si>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</si>
  <si>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</si>
  <si>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</si>
  <si>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</si>
  <si>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</si>
  <si>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</si>
  <si>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</si>
  <si>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</si>
  <si>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</si>
  <si>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</si>
  <si>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</si>
  <si>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</si>
  <si>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</si>
  <si>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</si>
  <si>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</si>
  <si>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</si>
  <si>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</si>
  <si>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</si>
  <si>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</si>
  <si>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</si>
  <si>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</si>
  <si>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</si>
  <si>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</si>
  <si>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</si>
  <si>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</si>
  <si>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</si>
  <si>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</si>
  <si>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</si>
  <si>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</si>
  <si>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</si>
  <si>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</si>
  <si>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</si>
  <si>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</si>
  <si>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</si>
  <si>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</si>
  <si>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</si>
  <si>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</si>
  <si>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</si>
  <si>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</si>
  <si>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</si>
  <si>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</si>
  <si>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</si>
  <si>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</si>
  <si>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</si>
  <si>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</si>
  <si>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</si>
  <si>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</si>
  <si>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</si>
  <si>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</si>
  <si>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</si>
  <si>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</si>
  <si>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</si>
  <si>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</si>
  <si>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</si>
  <si>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</si>
  <si>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</si>
  <si>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</si>
  <si>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</si>
  <si>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</si>
  <si>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</si>
  <si>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</si>
  <si>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</si>
  <si>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</si>
  <si>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</si>
  <si>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</si>
  <si>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</si>
  <si>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</si>
  <si>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</si>
  <si>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</si>
  <si>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</si>
  <si>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</si>
  <si>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</si>
  <si>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</si>
  <si>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</si>
  <si>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</si>
  <si>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</si>
  <si>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</si>
  <si>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</si>
  <si>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</si>
  <si>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</si>
  <si>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</si>
  <si>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</si>
  <si>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</si>
  <si>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</si>
  <si>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</si>
  <si>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</si>
  <si>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</si>
  <si>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</si>
  <si>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</si>
  <si>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</si>
  <si>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</si>
  <si>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</si>
  <si>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</si>
  <si>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</si>
  <si>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</si>
  <si>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</si>
  <si>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</si>
  <si>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</si>
  <si>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</si>
  <si>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</si>
  <si>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</si>
  <si>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</si>
  <si>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</si>
  <si>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</si>
  <si>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</si>
  <si>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</si>
  <si>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</si>
  <si>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</si>
  <si>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</si>
  <si>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</si>
  <si>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</si>
  <si>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</si>
  <si>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</si>
  <si>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</si>
  <si>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</si>
  <si>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</si>
  <si>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</si>
  <si>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</si>
  <si>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</si>
  <si>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</si>
  <si>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</si>
  <si>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</si>
  <si>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</si>
  <si>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</si>
  <si>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</si>
  <si>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</si>
  <si>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</si>
  <si>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</si>
  <si>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</si>
  <si>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</si>
  <si>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</si>
  <si>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</si>
  <si>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</si>
  <si>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</si>
  <si>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</si>
  <si>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</si>
  <si>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</si>
  <si>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</si>
  <si>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</si>
  <si>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</si>
  <si>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</si>
  <si>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</si>
  <si>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</si>
  <si>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</si>
  <si>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</si>
  <si>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</si>
  <si>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</si>
  <si>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</si>
  <si>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</si>
  <si>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</si>
  <si>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</si>
  <si>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</si>
  <si>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</si>
  <si>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</si>
  <si>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</si>
  <si>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</si>
  <si>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</si>
  <si>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</si>
  <si>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</si>
  <si>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</si>
  <si>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</si>
  <si>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</si>
  <si>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</si>
  <si>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</si>
  <si>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</si>
  <si>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</si>
  <si>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</si>
  <si>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</si>
  <si>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</si>
  <si>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</si>
  <si>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</si>
  <si>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</si>
  <si>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</si>
  <si>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</si>
  <si>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</si>
  <si>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</si>
  <si>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</si>
  <si>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</si>
  <si>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</si>
  <si>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</si>
  <si>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</si>
  <si>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</si>
  <si>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</si>
  <si>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</si>
  <si>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</si>
  <si>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</si>
  <si>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</si>
  <si>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</si>
  <si>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</si>
  <si>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</si>
  <si>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</si>
  <si>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</si>
  <si>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</si>
  <si>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</si>
  <si>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</si>
  <si>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</si>
  <si>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</si>
  <si>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</si>
  <si>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</si>
  <si>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</si>
  <si>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</si>
  <si>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</si>
  <si>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</si>
  <si>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</si>
  <si>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</si>
  <si>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</si>
  <si>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</si>
  <si>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</si>
  <si>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</si>
  <si>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</si>
  <si>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</si>
  <si>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</si>
  <si>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</si>
  <si>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</si>
  <si>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</si>
  <si>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</si>
  <si>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</si>
  <si>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</si>
  <si>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</si>
  <si>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</si>
  <si>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</si>
  <si>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</si>
  <si>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</si>
  <si>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</si>
  <si>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</si>
  <si>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</si>
  <si>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</si>
  <si>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</si>
  <si>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</si>
  <si>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</si>
  <si>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</si>
  <si>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</si>
  <si>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</si>
  <si>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</si>
  <si>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</si>
  <si>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</si>
  <si>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</si>
  <si>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</si>
  <si>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</si>
  <si>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</si>
  <si>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</si>
  <si>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</si>
  <si>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</si>
  <si>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</si>
  <si>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</si>
  <si>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</si>
  <si>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</si>
  <si>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</si>
  <si>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</si>
  <si>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</si>
  <si>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</si>
  <si>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</si>
  <si>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</si>
  <si>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</si>
  <si>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</si>
  <si>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</si>
  <si>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</si>
  <si>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</si>
  <si>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</si>
  <si>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</si>
  <si>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</si>
  <si>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</si>
  <si>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</si>
  <si>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</si>
  <si>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</si>
  <si>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</si>
  <si>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</si>
  <si>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</si>
  <si>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</si>
  <si>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</si>
  <si>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</si>
  <si>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</si>
  <si>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</si>
  <si>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</si>
  <si>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</si>
  <si>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</si>
  <si>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</si>
  <si>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</si>
  <si>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</si>
  <si>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</si>
  <si>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</si>
  <si>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</si>
  <si>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</si>
  <si>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</si>
  <si>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</si>
  <si>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</si>
  <si>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</si>
  <si>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</si>
  <si>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</si>
  <si>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</si>
  <si>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</si>
  <si>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</si>
  <si>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</si>
  <si>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</si>
  <si>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</si>
  <si>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</si>
  <si>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</si>
  <si>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</si>
  <si>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</si>
  <si>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</si>
  <si>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</si>
  <si>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</si>
  <si>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</si>
  <si>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</si>
  <si>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</si>
  <si>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</si>
  <si>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</si>
  <si>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</si>
  <si>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</si>
  <si>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</si>
  <si>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</si>
  <si>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</si>
  <si>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</si>
  <si>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</si>
  <si>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</si>
  <si>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</si>
  <si>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</si>
  <si>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</si>
  <si>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</si>
  <si>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</si>
  <si>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</si>
  <si>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</si>
  <si>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</si>
  <si>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</si>
  <si>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</si>
  <si>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</si>
  <si>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</si>
  <si>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</si>
  <si>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</si>
  <si>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</si>
  <si>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</si>
  <si>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</si>
  <si>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</si>
  <si>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</si>
  <si>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</si>
  <si>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</si>
  <si>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</si>
  <si>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</si>
  <si>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</si>
  <si>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</si>
  <si>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</si>
  <si>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</si>
  <si>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</si>
  <si>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</si>
  <si>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</si>
  <si>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</si>
  <si>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</si>
  <si>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</si>
  <si>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</si>
  <si>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</si>
  <si>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</si>
  <si>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</si>
  <si>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</si>
  <si>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</si>
  <si>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</si>
  <si>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</si>
  <si>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</si>
  <si>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</si>
  <si>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</si>
  <si>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</si>
  <si>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</si>
  <si>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</si>
  <si>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</si>
  <si>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</si>
  <si>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</si>
  <si>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</si>
  <si>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</si>
  <si>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</si>
  <si>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</si>
  <si>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</si>
  <si>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</si>
  <si>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</si>
  <si>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</si>
  <si>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</si>
  <si>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</si>
  <si>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</si>
  <si>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</si>
  <si>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</si>
  <si>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</si>
  <si>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</si>
  <si>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</si>
  <si>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</si>
  <si>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</si>
  <si>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</si>
  <si>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</si>
  <si>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</si>
  <si>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</si>
  <si>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</si>
  <si>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</si>
  <si>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</si>
  <si>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</si>
  <si>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</si>
  <si>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</si>
  <si>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</si>
  <si>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</si>
  <si>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</si>
  <si>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</si>
  <si>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</si>
  <si>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</si>
  <si>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</si>
  <si>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</si>
  <si>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</si>
  <si>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</si>
  <si>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</si>
  <si>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</si>
  <si>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</si>
  <si>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</si>
  <si>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</si>
  <si>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</si>
  <si>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</si>
  <si>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</si>
  <si>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</si>
  <si>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</si>
  <si>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</si>
  <si>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</si>
  <si>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</si>
  <si>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</si>
  <si>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</si>
  <si>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</si>
  <si>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</si>
  <si>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</si>
  <si>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</si>
  <si>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</si>
  <si>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</si>
  <si>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</si>
  <si>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</si>
  <si>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</si>
  <si>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</si>
  <si>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</si>
  <si>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</si>
  <si>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</si>
  <si>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</si>
  <si>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</si>
  <si>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</si>
  <si>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</si>
  <si>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</si>
  <si>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</si>
  <si>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</si>
  <si>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</si>
  <si>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</si>
  <si>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</si>
  <si>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</si>
  <si>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</si>
  <si>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</si>
  <si>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</si>
  <si>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</si>
  <si>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</si>
  <si>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</si>
  <si>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</si>
  <si>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</si>
  <si>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</si>
  <si>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</si>
  <si>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</si>
  <si>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</si>
  <si>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</si>
  <si>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</si>
  <si>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</si>
  <si>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</si>
  <si>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</si>
  <si>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</si>
  <si>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</si>
  <si>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</si>
  <si>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</si>
  <si>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</si>
  <si>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</si>
  <si>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</si>
  <si>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</si>
  <si>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</si>
  <si>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</si>
  <si>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</si>
  <si>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</si>
  <si>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</si>
  <si>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</si>
  <si>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</si>
  <si>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</si>
  <si>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</si>
  <si>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</si>
  <si>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</si>
  <si>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</si>
  <si>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</si>
  <si>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</si>
  <si>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</si>
  <si>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</si>
  <si>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</si>
  <si>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</si>
  <si>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</si>
  <si>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</si>
  <si>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</si>
  <si>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</si>
  <si>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</si>
  <si>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</si>
  <si>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</si>
  <si>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</si>
  <si>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</si>
  <si>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</si>
  <si>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</si>
  <si>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</si>
  <si>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</si>
  <si>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</si>
  <si>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</si>
  <si>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</si>
  <si>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</si>
  <si>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</si>
  <si>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</si>
  <si>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</si>
  <si>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</si>
  <si>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</si>
  <si>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</si>
  <si>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</si>
  <si>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</si>
  <si>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</si>
  <si>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</si>
  <si>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</si>
  <si>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</si>
  <si>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</si>
  <si>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</si>
  <si>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</si>
  <si>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</si>
  <si>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</si>
  <si>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</si>
  <si>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</si>
  <si>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</si>
  <si>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</si>
  <si>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</si>
  <si>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</si>
  <si>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</si>
  <si>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</si>
  <si>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</si>
  <si>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</si>
  <si>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</si>
  <si>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</si>
  <si>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</si>
  <si>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</si>
  <si>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</si>
  <si>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</si>
  <si>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</si>
  <si>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</si>
  <si>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</si>
  <si>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</si>
  <si>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</si>
  <si>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</si>
  <si>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</si>
  <si>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</si>
  <si>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</si>
  <si>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</si>
  <si>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</si>
  <si>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</si>
  <si>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</si>
  <si>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</si>
  <si>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</si>
  <si>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</si>
  <si>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</si>
  <si>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</si>
  <si>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</si>
  <si>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</si>
  <si>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</si>
  <si>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</si>
  <si>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</si>
  <si>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</si>
  <si>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</si>
  <si>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</si>
  <si>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</si>
  <si>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</si>
  <si>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</si>
  <si>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</si>
  <si>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</si>
  <si>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</si>
  <si>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</si>
  <si>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</si>
  <si>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</si>
  <si>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</si>
  <si>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</si>
  <si>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</si>
  <si>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</si>
  <si>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</si>
  <si>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</si>
  <si>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</si>
  <si>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</si>
  <si>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</si>
  <si>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</si>
  <si>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</si>
  <si>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</si>
  <si>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</si>
  <si>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</si>
  <si>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</si>
  <si>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</si>
  <si>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</si>
  <si>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</si>
  <si>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</si>
  <si>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</si>
  <si>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</si>
  <si>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</si>
  <si>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</si>
  <si>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</si>
  <si>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</si>
  <si>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</si>
  <si>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</si>
  <si>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</si>
  <si>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</si>
  <si>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</si>
  <si>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</si>
  <si>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</si>
  <si>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</si>
  <si>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</si>
  <si>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</si>
  <si>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</si>
  <si>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</si>
  <si>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</si>
  <si>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</si>
  <si>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</si>
  <si>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</si>
  <si>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</si>
  <si>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</si>
  <si>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</si>
  <si>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</si>
  <si>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</si>
  <si>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</si>
  <si>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</si>
  <si>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</si>
  <si>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</si>
  <si>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</si>
  <si>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</si>
  <si>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</si>
  <si>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</si>
  <si>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</si>
  <si>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</si>
  <si>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</si>
  <si>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</si>
  <si>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</si>
  <si>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</si>
  <si>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</si>
  <si>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</si>
  <si>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</si>
  <si>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</si>
  <si>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</si>
  <si>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</si>
  <si>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</si>
  <si>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</si>
  <si>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</si>
  <si>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</si>
  <si>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</si>
  <si>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</si>
  <si>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</si>
  <si>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</si>
  <si>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</si>
  <si>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</si>
  <si>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</si>
  <si>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</si>
  <si>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</si>
  <si>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</si>
  <si>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</si>
  <si>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</si>
  <si>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</si>
  <si>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</si>
  <si>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</si>
  <si>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</si>
  <si>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</si>
  <si>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</si>
  <si>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</si>
  <si>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</si>
  <si>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</si>
  <si>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</si>
  <si>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</si>
  <si>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</si>
  <si>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</si>
  <si>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</si>
  <si>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</si>
  <si>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</si>
  <si>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</si>
  <si>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</si>
  <si>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</si>
  <si>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</si>
  <si>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</si>
  <si>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</si>
  <si>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</si>
  <si>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</si>
  <si>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</si>
  <si>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</si>
  <si>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</si>
  <si>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</si>
  <si>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</si>
  <si>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</si>
  <si>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</si>
  <si>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</si>
  <si>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</si>
  <si>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</si>
  <si>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</si>
  <si>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</si>
  <si>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</si>
  <si>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</si>
  <si>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</si>
  <si>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</si>
  <si>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</si>
  <si>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</si>
  <si>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</si>
  <si>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</si>
  <si>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</si>
  <si>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</si>
  <si>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</si>
  <si>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</si>
  <si>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</si>
  <si>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</si>
  <si>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</si>
  <si>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</si>
  <si>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</si>
  <si>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</si>
  <si>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</si>
  <si>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</si>
  <si>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</si>
  <si>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</si>
  <si>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</si>
  <si>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</si>
  <si>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</si>
  <si>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</si>
  <si>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</si>
  <si>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</si>
  <si>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</si>
  <si>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</si>
  <si>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</si>
  <si>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</si>
  <si>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</si>
  <si>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</si>
  <si>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</si>
  <si>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</si>
  <si>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</si>
  <si>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</si>
  <si>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</si>
  <si>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</si>
  <si>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</si>
  <si>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</si>
  <si>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</si>
  <si>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</si>
  <si>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</si>
  <si>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</si>
  <si>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</si>
  <si>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</si>
  <si>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</si>
  <si>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</si>
  <si>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</si>
  <si>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</si>
  <si>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</si>
  <si>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</si>
  <si>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</si>
  <si>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</si>
  <si>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</si>
  <si>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</si>
  <si>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</si>
  <si>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</si>
  <si>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</si>
  <si>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</si>
  <si>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</si>
  <si>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</si>
  <si>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</si>
  <si>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</si>
  <si>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</si>
  <si>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</si>
  <si>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</si>
  <si>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</si>
  <si>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</si>
  <si>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</si>
  <si>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</si>
  <si>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</si>
  <si>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</si>
  <si>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</si>
  <si>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</si>
  <si>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</si>
  <si>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</si>
  <si>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</si>
  <si>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</si>
  <si>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</si>
  <si>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</si>
  <si>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</si>
  <si>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</si>
  <si>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</si>
  <si>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</si>
  <si>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</si>
  <si>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</si>
  <si>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</si>
  <si>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</si>
  <si>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</si>
  <si>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</si>
  <si>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</si>
  <si>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</si>
  <si>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</si>
  <si>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</si>
  <si>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</si>
  <si>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</si>
  <si>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</si>
  <si>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</si>
  <si>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</si>
  <si>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</si>
  <si>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</si>
  <si>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</si>
  <si>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</si>
  <si>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</si>
  <si>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</si>
  <si>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</si>
  <si>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</si>
  <si>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</si>
  <si>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</si>
  <si>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</si>
  <si>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</si>
  <si>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</si>
  <si>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</si>
  <si>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</si>
  <si>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</si>
  <si>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</si>
  <si>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</si>
  <si>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</si>
  <si>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</si>
  <si>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</si>
  <si>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</si>
  <si>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</si>
  <si>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</si>
  <si>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</si>
  <si>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</si>
  <si>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</si>
  <si>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</si>
  <si>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</si>
  <si>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</si>
  <si>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</si>
  <si>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</si>
  <si>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</si>
  <si>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</si>
  <si>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</si>
  <si>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</si>
  <si>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</si>
  <si>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</si>
  <si>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</si>
  <si>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</si>
  <si>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</si>
  <si>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</si>
  <si>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</si>
  <si>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</si>
  <si>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</si>
  <si>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</si>
  <si>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</si>
  <si>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</si>
  <si>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</si>
  <si>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</si>
  <si>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</si>
  <si>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</si>
  <si>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</si>
  <si>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</si>
  <si>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</si>
  <si>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</si>
  <si>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</si>
  <si>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</si>
  <si>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</si>
  <si>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</si>
  <si>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</si>
  <si>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</si>
  <si>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</si>
  <si>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</si>
  <si>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</si>
  <si>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</si>
  <si>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</si>
  <si>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</si>
  <si>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</si>
  <si>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</si>
  <si>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</si>
  <si>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</si>
  <si>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</si>
  <si>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</si>
  <si>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</si>
  <si>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</si>
  <si>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</si>
  <si>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</si>
  <si>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</si>
  <si>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</si>
  <si>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</si>
  <si>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</si>
  <si>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</si>
  <si>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</si>
  <si>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</si>
  <si>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</si>
  <si>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</si>
  <si>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</si>
  <si>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</si>
  <si>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</si>
  <si>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</si>
  <si>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</si>
  <si>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</si>
  <si>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</si>
  <si>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</si>
  <si>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</si>
  <si>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</si>
  <si>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</si>
  <si>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</si>
  <si>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</si>
  <si>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</si>
  <si>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</si>
  <si>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</si>
  <si>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</si>
  <si>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</si>
  <si>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</si>
  <si>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</si>
  <si>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</si>
  <si>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</si>
  <si>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</si>
  <si>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</si>
  <si>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</si>
  <si>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</si>
  <si>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</si>
  <si>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</si>
  <si>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</si>
  <si>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</si>
  <si>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</si>
  <si>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</si>
  <si>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</si>
  <si>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</si>
  <si>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</si>
  <si>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</si>
  <si>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</si>
  <si>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</si>
  <si>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</si>
  <si>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</si>
  <si>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</si>
  <si>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</si>
  <si>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</si>
  <si>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</si>
  <si>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</si>
  <si>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</si>
  <si>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</si>
  <si>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</si>
  <si>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</si>
  <si>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</si>
  <si>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</si>
  <si>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</si>
  <si>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</si>
  <si>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</si>
  <si>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</si>
  <si>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</si>
  <si>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</si>
  <si>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</si>
  <si>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</si>
  <si>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</si>
  <si>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</si>
  <si>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</si>
  <si>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</si>
  <si>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</si>
  <si>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</si>
  <si>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</si>
  <si>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</si>
  <si>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</si>
  <si>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</si>
  <si>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</si>
  <si>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</si>
  <si>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</si>
  <si>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</si>
  <si>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</si>
  <si>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</si>
  <si>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</si>
  <si>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</si>
  <si>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</si>
  <si>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</si>
  <si>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</si>
  <si>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</si>
  <si>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</si>
  <si>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</si>
  <si>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</si>
  <si>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</si>
  <si>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</si>
  <si>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</si>
  <si>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</si>
  <si>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</si>
  <si>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</si>
  <si>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</si>
  <si>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</si>
  <si>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</si>
  <si>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</si>
  <si>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</si>
  <si>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</si>
  <si>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</si>
  <si>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</si>
  <si>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</si>
  <si>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</si>
  <si>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</si>
  <si>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</si>
  <si>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</si>
  <si>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</si>
  <si>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</si>
  <si>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</si>
  <si>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</si>
  <si>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</si>
  <si>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</si>
  <si>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</si>
  <si>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</si>
  <si>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</si>
  <si>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</si>
  <si>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</si>
  <si>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</si>
  <si>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</si>
  <si>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</si>
  <si>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</si>
  <si>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</si>
  <si>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</si>
  <si>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</si>
  <si>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</si>
  <si>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</si>
  <si>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</si>
  <si>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</si>
  <si>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</si>
  <si>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</si>
  <si>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</si>
  <si>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</si>
  <si>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</si>
  <si>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</si>
  <si>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</si>
  <si>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</si>
  <si>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</si>
  <si>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</si>
  <si>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</si>
  <si>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</si>
  <si>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</si>
  <si>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</si>
  <si>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</si>
  <si>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</si>
  <si>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</si>
  <si>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</si>
  <si>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</si>
  <si>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</si>
  <si>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</si>
  <si>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</si>
  <si>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</si>
  <si>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</si>
  <si>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</si>
  <si>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</si>
  <si>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</si>
  <si>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</si>
  <si>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</si>
  <si>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</si>
  <si>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</si>
  <si>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</si>
  <si>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</si>
  <si>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</si>
  <si>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</si>
  <si>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</si>
  <si>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</si>
  <si>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</si>
  <si>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</si>
  <si>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</si>
  <si>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</si>
  <si>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</si>
  <si>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</si>
  <si>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</si>
  <si>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</si>
  <si>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</si>
  <si>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</si>
  <si>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</si>
  <si>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</si>
  <si>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</si>
  <si>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</si>
  <si>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</si>
  <si>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</si>
  <si>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</si>
  <si>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</si>
  <si>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</si>
  <si>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</si>
  <si>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</si>
  <si>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</si>
  <si>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</si>
  <si>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</si>
  <si>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</si>
  <si>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</si>
  <si>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</si>
  <si>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</si>
  <si>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</si>
  <si>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</si>
  <si>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</si>
  <si>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</si>
  <si>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</si>
  <si>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</si>
  <si>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</si>
  <si>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</si>
  <si>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</si>
  <si>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</si>
  <si>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</si>
  <si>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</si>
  <si>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</si>
  <si>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</si>
  <si>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</si>
  <si>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</si>
  <si>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</si>
  <si>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</si>
  <si>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</si>
  <si>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</si>
  <si>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</si>
  <si>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</si>
  <si>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</si>
  <si>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</si>
  <si>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</si>
  <si>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</si>
  <si>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</si>
  <si>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</si>
  <si>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</si>
  <si>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</si>
  <si>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</si>
  <si>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</si>
  <si>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</si>
  <si>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</si>
  <si>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</si>
  <si>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</si>
  <si>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</si>
  <si>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</si>
  <si>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</si>
  <si>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</si>
  <si>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</si>
  <si>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</si>
  <si>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</si>
  <si>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</si>
  <si>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</si>
  <si>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</si>
  <si>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</si>
  <si>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</si>
  <si>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</si>
  <si>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</si>
  <si>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</si>
  <si>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</si>
  <si>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</si>
  <si>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</si>
  <si>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</si>
  <si>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</si>
  <si>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</si>
  <si>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</si>
  <si>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</si>
  <si>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</si>
  <si>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</si>
  <si>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</si>
  <si>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</si>
  <si>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</si>
  <si>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</si>
  <si>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</si>
  <si>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</si>
  <si>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</si>
  <si>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</si>
  <si>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</si>
  <si>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</si>
  <si>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</si>
  <si>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</si>
  <si>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</si>
  <si>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</si>
  <si>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</si>
  <si>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</si>
  <si>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</si>
  <si>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</si>
  <si>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</si>
  <si>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</si>
  <si>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</si>
  <si>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</si>
  <si>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</si>
  <si>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</si>
  <si>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</si>
  <si>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</si>
  <si>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</si>
  <si>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</si>
  <si>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</si>
  <si>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</si>
  <si>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</si>
  <si>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</si>
  <si>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</si>
  <si>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</si>
  <si>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</si>
  <si>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</si>
  <si>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</si>
  <si>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</si>
  <si>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</si>
  <si>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</si>
  <si>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</si>
  <si>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</si>
  <si>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</si>
  <si>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</si>
  <si>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</si>
  <si>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</si>
  <si>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</si>
  <si>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</si>
  <si>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</si>
  <si>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</si>
  <si>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</si>
  <si>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</si>
  <si>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</si>
  <si>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</si>
  <si>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</si>
  <si>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</si>
  <si>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</si>
  <si>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</si>
  <si>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</si>
  <si>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</si>
  <si>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</si>
  <si>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</si>
  <si>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</si>
  <si>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</si>
  <si>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</si>
  <si>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</si>
  <si>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</si>
  <si>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</si>
  <si>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</si>
  <si>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</si>
  <si>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</si>
  <si>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</si>
  <si>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</si>
  <si>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</si>
  <si>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</si>
  <si>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</si>
  <si>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</si>
  <si>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</si>
  <si>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</si>
  <si>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</si>
  <si>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</si>
  <si>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</si>
  <si>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</si>
  <si>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</si>
  <si>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</si>
  <si>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</si>
  <si>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Restored by PG </t>
  </si>
  <si>
    <t>PCM-20251006-00001333</t>
  </si>
  <si>
    <t xml:space="preserve">ETA 55 min </t>
  </si>
  <si>
    <t>PCM-20251006-00001387</t>
  </si>
  <si>
    <t>ETA 60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</si>
  <si>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</si>
  <si>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</si>
  <si>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</si>
  <si>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</si>
  <si>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</si>
  <si>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Team Facing Access Issue, Site Located at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</si>
  <si>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</si>
  <si>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</si>
  <si>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</si>
  <si>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</si>
  <si>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</si>
  <si>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</si>
  <si>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</si>
  <si>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</si>
  <si>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</si>
  <si>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</si>
  <si>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PCM-20251006-00001367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</si>
</sst>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6">
    <sortCondition ref="H1:H1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9" totalsRowShown="0" headerRowDxfId="64" dataDxfId="63" headerRowBorderDxfId="61" tableBorderDxfId="62">
  <autoFilter ref="A1:L12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2"/>
  <sheetViews>
    <sheetView tabSelected="1" workbookViewId="0">
      <selection activeCell="E8" sqref="E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273.64976076388848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45936.598186689815</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45936.598186689815</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45936.598186689815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45936.598186689815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45936.598186689815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45936.598186689815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45936.598186689815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45936.598186689815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45936.598186689815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45936.598186689815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45936.598186689815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45936.598186689815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45936.598186689815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45936.598186689815</v>
      </c>
      <c r="H16" s="68"/>
      <c r="I16" s="73" t="str">
        <f>IFERROR(VLOOKUP(D16,DB!A:F,6,0),"")</f>
        <v/>
      </c>
      <c r="J16" s="73" t="str">
        <f>IFERROR(VLOOKUP(D16,DB!A:G,7,0),"")</f>
        <v/>
      </c>
      <c r="K16" s="69"/>
      <c r="L16" s="70" t="str">
        <f>IFERROR(VLOOKUP(D16,DB!A:I,9,0),"")</f>
        <v/>
      </c>
    </row>
    <row r="17" spans="1:12" ht="15" customHeight="1">
      <c r="A17" s="156"/>
      <c r="B17" s="157" t="str">
        <f>IFERROR(VLOOKUP(D17,DB!A:K,11,0),"")</f>
        <v/>
      </c>
      <c r="C17" s="157"/>
      <c r="D17" s="157"/>
      <c r="E17" s="158"/>
      <c r="F17" s="159"/>
      <c r="G17" s="160">
        <f ca="1">IFERROR(NOW()-F17,"")</f>
        <v>45936.598186689815</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45936.598186689815</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45936.598186689815</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45936.598186689815</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45936.598186689815</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45936.598186689815</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45936.598186689815</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45936.598186689815</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45936.598186689815</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45936.598186689815</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45936.598186689815</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45936.598186689815</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45936.598186689815</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45936.598186689815</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45936.598186689815</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45936.598186689815</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45936.598186689815</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45936.598186689815</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45936.598186689815</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45936.598186689815</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45936.598186689815</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45936.598186689815</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45936.598186689815</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45936.598186689815</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45936.598186689815</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45936.598186689815</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45936.598186689815</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45936.598186689815</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45936.598186689815</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45936.598186689815</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45936.598186689815</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45936.598186689815</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45936.598186689815</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45936.598186689815</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45936.598186689815</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45936.598186689815</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45936.598186689815</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45936.598186689815</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45936.598186689815</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45936.598186689815</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45936.598186689815</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45936.598186689815</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45936.598186689815</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45936.598186689815</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45936.598186689815</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45936.598186689815</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45936.598186689815</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45936.598186689815</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45936.598186689815</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45936.598186689815</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45936.598186689815</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45936.598186689815</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45936.598186689815</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45936.598186689815</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45936.598186689815</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45936.598186689815</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45936.598186689815</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45936.598186689815</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45936.598186689815</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45936.598186689815</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45936.598186689815</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45936.598186689815</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45936.598186689815</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45936.598186689815</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45936.598186689815</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45936.598186689815</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45936.598186689815</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45936.598186689815</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45936.598186689815</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45936.598186689815</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45936.598186689815</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45936.598186689815</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45936.598186689815</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45936.598186689815</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45936.598186689815</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45936.598186689815</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45936.598186689815</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45936.598186689815</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45936.598186689815</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45936.598186689815</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45936.598186689815</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45936.598186689815</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45936.598186689815</v>
      </c>
      <c r="H99" s="159"/>
      <c r="I99" s="157" t="str">
        <f>IFERROR(VLOOKUP(D99,DB!A:F,6,0),"")</f>
        <v/>
      </c>
      <c r="J99" s="73" t="str">
        <f>IFERROR(VLOOKUP(D99,DB!A:G,7,0),"")</f>
        <v/>
      </c>
      <c r="K99" s="161"/>
      <c r="L99" s="162" t="str">
        <f>IFERROR(VLOOKUP(D99,DB!A:I,9,0),"")</f>
        <v/>
      </c>
    </row>
    <row r="100" spans="1:12" ht="15" customHeight="1">
      <c r="A100" s="156"/>
      <c r="B100" s="157" t="str">
        <f>IFERROR(VLOOKUP(D100,DB!A:K,11,0),"")</f>
        <v/>
      </c>
      <c r="C100" s="157"/>
      <c r="D100" s="157"/>
      <c r="E100" s="158"/>
      <c r="F100" s="159"/>
      <c r="G100" s="160">
        <f ca="1">IFERROR(NOW()-F100,"")</f>
        <v>45936.598186689815</v>
      </c>
      <c r="H100" s="159"/>
      <c r="I100" s="157" t="str">
        <f>IFERROR(VLOOKUP(D100,DB!A:F,6,0),"")</f>
        <v/>
      </c>
      <c r="J100" s="73" t="str">
        <f>IFERROR(VLOOKUP(D100,DB!A:G,7,0),"")</f>
        <v/>
      </c>
      <c r="K100" s="161"/>
      <c r="L100" s="162" t="str">
        <f>IFERROR(VLOOKUP(D100,DB!A:I,9,0),"")</f>
        <v/>
      </c>
    </row>
    <row r="101" spans="1:12" ht="15" customHeight="1">
      <c r="A101" s="156"/>
      <c r="B101" s="157" t="str">
        <f>IFERROR(VLOOKUP(D101,DB!A:K,11,0),"")</f>
        <v/>
      </c>
      <c r="C101" s="157"/>
      <c r="D101" s="157"/>
      <c r="E101" s="158"/>
      <c r="F101" s="159"/>
      <c r="G101" s="160">
        <f ca="1">IFERROR(NOW()-F101,"")</f>
        <v>45936.598186689815</v>
      </c>
      <c r="H101" s="159"/>
      <c r="I101" s="157" t="str">
        <f>IFERROR(VLOOKUP(D101,DB!A:F,6,0),"")</f>
        <v/>
      </c>
      <c r="J101" s="73" t="str">
        <f>IFERROR(VLOOKUP(D101,DB!A:G,7,0),"")</f>
        <v/>
      </c>
      <c r="K101" s="161"/>
      <c r="L101" s="162" t="str">
        <f>IFERROR(VLOOKUP(D101,DB!A:I,9,0),"")</f>
        <v/>
      </c>
    </row>
    <row r="102" spans="1:12" ht="15" customHeight="1">
      <c r="A102" s="156"/>
      <c r="B102" s="157" t="str">
        <f>IFERROR(VLOOKUP(D102,DB!A:K,11,0),"")</f>
        <v/>
      </c>
      <c r="C102" s="157"/>
      <c r="D102" s="157"/>
      <c r="E102" s="158"/>
      <c r="F102" s="159"/>
      <c r="G102" s="160">
        <f ca="1">IFERROR(NOW()-F102,"")</f>
        <v>45936.598186689815</v>
      </c>
      <c r="H102" s="159"/>
      <c r="I102" s="157" t="str">
        <f>IFERROR(VLOOKUP(D102,DB!A:F,6,0),"")</f>
        <v/>
      </c>
      <c r="J102" s="73" t="str">
        <f>IFERROR(VLOOKUP(D102,DB!A:G,7,0),"")</f>
        <v/>
      </c>
      <c r="K102" s="161"/>
      <c r="L102" s="162" t="str">
        <f>IFERROR(VLOOKUP(D102,DB!A:I,9,0),"")</f>
        <v/>
      </c>
    </row>
  </sheetData>
  <customSheetViews>
    <customSheetView guid="{F6042A99-DD27-4453-835D-0834D95730CC}" filter="1" showAutoFilter="1">
      <pageMargins left="0" right="0" top="0" bottom="0" header="0" footer="0"/>
      <autoFilter ref="B1:M1" xr:uid="{0AD9C4E2-30D6-4F12-89E8-71879BAE2455}"/>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129.87110335648322</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111.59834872685315</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2</v>
      </c>
      <c r="D5" s="18" t="s">
        <v>16299</v>
      </c>
      <c r="E5" s="100" t="s">
        <v>38964</v>
      </c>
      <c r="F5" s="132">
        <v>45936.478807870371</v>
      </c>
      <c r="G5" s="133">
        <f ca="1">IFERROR(NOW()-F5,"-")</f>
        <v>0.11937881944322726</v>
      </c>
      <c r="H5" s="132">
        <v>45936.468391203707</v>
      </c>
      <c r="I5" s="18" t="str">
        <f>IFERROR(VLOOKUP(D5,DB!A:F,6,0),"")</f>
        <v>SCECO</v>
      </c>
      <c r="J5" s="18" t="str">
        <f>IFERROR(VLOOKUP(D5,DB!A:G,7,0),"")</f>
        <v>Dead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23376</v>
      </c>
      <c r="E6" s="131" t="s">
        <v>38964</v>
      </c>
      <c r="F6" s="132">
        <v>45936.574861111112</v>
      </c>
      <c r="G6" s="133">
        <f ca="1">IFERROR(NOW()-F6,"-")</f>
        <v>2.3325578702497296E-2</v>
      </c>
      <c r="H6" s="132">
        <v>45936.568611111114</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45936.598186689815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45936.598186689815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45936.598186689815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45936.598186689815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45936.598186689815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45936.598186689815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45936.598186689815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45936.598186689815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45936.598186689815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45936.598186689815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45936.598186689815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45936.598186689815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45936.598186689815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45936.598186689815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45936.598186689815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45936.598186689815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45936.598186689815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45936.598186689815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45936.598186689815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45936.598186689815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45936.598186689815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45936.598186689815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45936.598186689815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45936.598186689815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45936.598186689815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45936.598186689815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45936.598186689815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45936.598186689815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45936.598186689815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45936.598186689815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45936.598186689815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45936.598186689815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45936.598186689815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45936.598186689815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45936.598186689815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45936.598186689815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45936.598186689815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45936.598186689815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45936.598186689815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45936.598186689815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45936.598186689815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45936.598186689815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45936.598186689815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45936.598186689815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45936.598186689815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45936.598186689815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45936.598186689815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45936.598186689815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45936.598186689815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45936.598186689815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45936.598186689815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45936.598186689815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45936.598186689815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45936.598186689815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45936.598186689815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45936.598186689815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45936.598186689815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45936.598186689815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45936.598186689815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45936.598186689815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45936.598186689815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45936.598186689815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45936.598186689815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45936.598186689815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45936.598186689815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45936.598186689815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45936.598186689815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45936.598186689815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45936.598186689815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45936.598186689815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45936.598186689815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45936.598186689815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45936.598186689815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45936.598186689815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45936.598186689815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45936.598186689815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45936.598186689815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45936.598186689815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45936.598186689815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45936.598186689815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45936.598186689815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45936.598186689815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45936.598186689815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45936.598186689815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45936.598186689815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45936.598186689815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45936.598186689815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45936.598186689815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45936.598186689815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45936.598186689815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45936.598186689815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45936.598186689815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45936.598186689815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45936.598186689815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45936.598186689815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45936.598186689815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45936.598186689815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45936.598186689815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45936.598186689815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45936.598186689815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45936.598186689815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45936.598186689815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45936.598186689815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45936.598186689815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45936.598186689815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45936.598186689815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45936.598186689815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45936.598186689815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45936.598186689815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45936.598186689815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45936.598186689815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45936.598186689815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45936.598186689815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45936.598186689815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45936.598186689815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45936.598186689815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45936.598186689815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45936.598186689815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45936.598186689815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45936.598186689815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45936.598186689815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45936.598186689815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45936.598186689815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45936.598186689815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45936.598186689815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45936.598186689815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45936.598186689815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45936.598186689815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45936.598186689815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45936.598186689815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45936.598186689815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45936.598186689815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45936.598186689815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45936.598186689815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45936.598186689815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45936.598186689815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45936.598186689815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45936.598186689815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45936.598186689815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45936.598186689815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45936.598186689815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45936.598186689815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45936.598186689815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45936.598186689815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45936.598186689815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45936.598186689815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45936.598186689815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45936.598186689815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45936.598186689815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45936.598186689815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45936.598186689815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45936.598186689815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45936.598186689815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45936.598186689815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45936.598186689815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45936.598186689815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45936.598186689815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45936.598186689815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45936.598186689815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45936.598186689815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45936.598186689815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45936.598186689815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45936.598186689815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45936.598186689815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45936.598186689815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45936.598186689815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45936.598186689815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45936.598186689815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45936.598186689815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45936.598186689815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45936.598186689815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45936.598186689815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45936.598186689815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45936.598186689815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45936.598186689815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45936.598186689815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45936.598186689815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45936.598186689815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45936.598186689815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45936.598186689815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45936.598186689815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45936.598186689815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45936.598186689815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45936.598186689815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45936.598186689815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45936.598186689815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45936.598186689815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45936.598186689815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45936.598186689815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45936.598186689815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45936.598186689815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45936.598186689815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45936.598186689815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45936.598186689815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45936.598186689815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45936.598186689815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45936.598186689815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45936.598186689815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45936.598186689815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45936.598186689815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45936.598186689815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45936.598186689815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45936.598186689815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45936.598186689815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45936.598186689815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45936.598186689815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45936.598186689815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45936.598186689815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45936.598186689815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45936.598186689815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45936.598186689815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45936.598186689815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45936.598186689815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45936.598186689815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45936.598186689815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45936.598186689815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45936.598186689815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45936.598186689815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45936.598186689815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45936.598186689815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45936.598186689815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45936.598186689815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45936.598186689815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45936.598186689815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45936.598186689815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45936.598186689815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45936.598186689815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45936.598186689815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45936.598186689815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45936.598186689815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45936.598186689815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45936.598186689815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45936.598186689815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45936.598186689815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45936.598186689815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45936.598186689815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45936.598186689815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45936.598186689815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45936.598186689815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45936.598186689815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45936.598186689815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45936.598186689815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45936.598186689815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45936.598186689815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45936.598186689815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45936.598186689815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45936.598186689815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45936.598186689815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45936.598186689815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45936.598186689815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45936.598186689815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45936.598186689815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45936.598186689815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45936.598186689815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45936.598186689815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45936.598186689815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39054</v>
      </c>
      <c r="B2" s="75" t="str">
        <f>IFERROR(VLOOKUP(D2,DB!A:K,11,0),"")</f>
        <v>R3</v>
      </c>
      <c r="C2" s="18">
        <v>4</v>
      </c>
      <c r="D2" s="18" t="s">
        <v>13109</v>
      </c>
      <c r="E2" s="18" t="s">
        <v>39043</v>
      </c>
      <c r="F2" s="20">
        <v>45936.590844907405</v>
      </c>
      <c r="G2" s="21">
        <f t="shared" ref="G2:G42" ca="1" si="0">IFERROR(NOW()-F2,"-")</f>
        <v>7.3417824096395634E-3</v>
      </c>
      <c r="H2" s="22">
        <v>45936.582835648151</v>
      </c>
      <c r="I2" s="19" t="str">
        <f>IFERROR(VLOOKUP(D2,DB!A:F,6,0),"")</f>
        <v>SCECO+STB</v>
      </c>
      <c r="J2" s="18" t="str">
        <f>IFERROR(VLOOKUP(D2,DB!A:G,7,0),"")</f>
        <v>Dead</v>
      </c>
      <c r="K2" s="50" t="s">
        <v>39055</v>
      </c>
      <c r="L2" s="23" t="str">
        <f>IFERROR(VLOOKUP(D2,DB!A:I,9,0),"")</f>
        <v>Latis</v>
      </c>
    </row>
    <row r="3" spans="1:13" ht="15" customHeight="1">
      <c r="A3" s="19"/>
      <c r="B3" s="75" t="str">
        <f>IFERROR(VLOOKUP(D3,DB!A:K,11,0),"")</f>
        <v/>
      </c>
      <c r="C3" s="18"/>
      <c r="D3" s="18"/>
      <c r="E3" s="18"/>
      <c r="F3" s="20"/>
      <c r="G3" s="21">
        <f t="shared" ca="1" si="0"/>
        <v>45936.598186689815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45936.598186689815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45936.598186689815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45936.598186689815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45936.598186689815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45936.598186689815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45936.598186689815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45936.598186689815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45936.598186689815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45936.598186689815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45936.598186689815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45936.598186689815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45936.598186689815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45936.598186689815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45936.598186689815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45936.598186689815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45936.598186689815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45936.598186689815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45936.598186689815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45936.598186689815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45936.598186689815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45936.598186689815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45936.598186689815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45936.598186689815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45936.598186689815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45936.598186689815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45936.598186689815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45936.598186689815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45936.598186689815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45936.598186689815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45936.598186689815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45936.598186689815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45936.598186689815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45936.598186689815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45936.598186689815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45936.598186689815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45936.598186689815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45936.598186689815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45936.598186689815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45936.598186689815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ref="G43:G106" ca="1" si="1">IFERROR(NOW()-F43,"-")</f>
        <v>45936.598186689815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45936.598186689815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45936.598186689815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45936.598186689815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45936.598186689815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45936.598186689815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45936.598186689815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45936.598186689815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45936.598186689815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45936.598186689815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45936.598186689815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45936.598186689815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45936.598186689815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45936.598186689815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45936.598186689815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45936.598186689815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45936.598186689815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45936.598186689815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45936.598186689815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45936.598186689815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45936.598186689815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45936.598186689815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45936.598186689815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45936.598186689815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45936.598186689815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45936.598186689815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45936.598186689815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45936.598186689815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45936.598186689815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45936.598186689815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45936.598186689815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45936.598186689815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45936.598186689815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45936.598186689815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45936.598186689815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45936.598186689815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45936.598186689815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45936.598186689815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45936.598186689815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45936.598186689815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45936.598186689815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45936.598186689815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45936.598186689815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45936.598186689815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45936.598186689815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45936.598186689815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45936.598186689815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45936.598186689815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45936.598186689815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45936.598186689815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45936.598186689815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45936.598186689815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45936.598186689815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45936.598186689815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45936.598186689815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45936.598186689815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45936.598186689815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45936.598186689815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45936.598186689815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45936.598186689815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45936.598186689815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45936.598186689815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45936.598186689815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45936.598186689815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ref="G107:G170" ca="1" si="2">IFERROR(NOW()-F107,"-")</f>
        <v>45936.598186689815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45936.598186689815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45936.598186689815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45936.598186689815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45936.598186689815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45936.598186689815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45936.598186689815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45936.598186689815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45936.598186689815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45936.598186689815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45936.598186689815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45936.598186689815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45936.598186689815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45936.598186689815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45936.598186689815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45936.598186689815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45936.598186689815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45936.598186689815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45936.598186689815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45936.598186689815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45936.598186689815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45936.598186689815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45936.598186689815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45936.598186689815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45936.598186689815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45936.598186689815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45936.598186689815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45936.598186689815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45936.598186689815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45936.598186689815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45936.598186689815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45936.598186689815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45936.598186689815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45936.598186689815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45936.598186689815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45936.598186689815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45936.598186689815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45936.598186689815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45936.598186689815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45936.598186689815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45936.598186689815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45936.598186689815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45936.598186689815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45936.598186689815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45936.598186689815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45936.598186689815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45936.598186689815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45936.598186689815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45936.598186689815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45936.598186689815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45936.598186689815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45936.598186689815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45936.598186689815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45936.598186689815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45936.598186689815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45936.598186689815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45936.598186689815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45936.598186689815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45936.598186689815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45936.598186689815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45936.598186689815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45936.598186689815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45936.598186689815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45936.598186689815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ref="G171:G234" ca="1" si="3">IFERROR(NOW()-F171,"-")</f>
        <v>45936.598186689815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45936.598186689815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45936.598186689815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45936.598186689815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45936.598186689815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45936.598186689815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45936.598186689815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45936.598186689815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45936.598186689815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45936.598186689815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45936.598186689815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45936.598186689815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45936.598186689815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45936.598186689815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45936.598186689815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45936.598186689815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45936.598186689815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45936.598186689815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45936.598186689815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45936.598186689815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45936.598186689815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45936.598186689815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45936.598186689815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45936.598186689815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45936.598186689815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45936.598186689815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45936.598186689815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45936.598186689815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45936.598186689815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45936.598186689815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45936.598186689815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45936.598186689815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45936.598186689815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45936.598186689815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45936.598186689815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45936.598186689815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45936.598186689815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45936.598186689815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45936.598186689815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45936.598186689815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45936.598186689815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45936.598186689815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45936.598186689815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45936.598186689815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45936.598186689815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45936.598186689815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45936.598186689815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45936.598186689815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45936.598186689815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45936.598186689815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45936.598186689815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45936.598186689815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45936.598186689815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45936.598186689815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45936.598186689815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45936.598186689815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45936.598186689815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45936.598186689815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45936.598186689815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45936.598186689815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45936.598186689815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45936.598186689815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45936.598186689815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45936.598186689815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ref="G235:G298" ca="1" si="4">IFERROR(NOW()-F235,"-")</f>
        <v>45936.598186689815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45936.598186689815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45936.598186689815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45936.598186689815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45936.598186689815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45936.598186689815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45936.598186689815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45936.598186689815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45936.598186689815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45936.598186689815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45936.598186689815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45936.598186689815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45936.598186689815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45936.598186689815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45936.598186689815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45936.598186689815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45936.598186689815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45936.598186689815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45936.598186689815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45936.598186689815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45936.598186689815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45936.598186689815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45936.598186689815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45936.598186689815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45936.598186689815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45936.598186689815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45936.598186689815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45936.598186689815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45936.598186689815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45936.598186689815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45936.598186689815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45936.598186689815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45936.598186689815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45936.598186689815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45936.598186689815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45936.598186689815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45936.598186689815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45936.598186689815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45936.598186689815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45936.598186689815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45936.598186689815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45936.598186689815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45936.598186689815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45936.598186689815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45936.598186689815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45936.598186689815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45936.598186689815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45936.598186689815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45936.598186689815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45936.598186689815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45936.598186689815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45936.598186689815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45936.598186689815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45936.598186689815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45936.598186689815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45936.598186689815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45936.598186689815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45936.598186689815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45936.598186689815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45936.598186689815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45936.598186689815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45936.598186689815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45936.598186689815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45936.598186689815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ref="G299:G362" ca="1" si="5">IFERROR(NOW()-F299,"-")</f>
        <v>45936.598186689815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45936.598186689815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45936.598186689815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45936.598186689815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45936.598186689815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45936.598186689815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45936.598186689815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45936.598186689815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45936.598186689815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45936.598186689815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45936.598186689815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45936.598186689815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45936.598186689815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45936.598186689815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45936.598186689815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45936.598186689815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45936.598186689815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45936.598186689815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45936.598186689815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45936.598186689815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45936.598186689815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45936.598186689815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45936.598186689815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45936.598186689815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45936.598186689815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45936.598186689815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45936.598186689815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45936.598186689815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45936.598186689815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45936.598186689815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45936.598186689815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45936.598186689815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45936.598186689815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45936.598186689815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45936.598186689815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45936.598186689815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45936.598186689815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45936.598186689815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45936.598186689815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45936.598186689815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45936.598186689815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45936.598186689815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45936.598186689815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45936.598186689815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45936.598186689815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45936.598186689815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45936.598186689815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45936.598186689815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45936.598186689815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45936.598186689815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45936.598186689815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45936.598186689815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45936.598186689815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45936.598186689815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45936.598186689815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45936.598186689815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45936.598186689815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45936.598186689815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45936.598186689815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45936.598186689815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45936.598186689815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45936.598186689815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45936.598186689815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45936.598186689815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ref="G363:G426" ca="1" si="6">IFERROR(NOW()-F363,"-")</f>
        <v>45936.598186689815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45936.598186689815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45936.598186689815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45936.598186689815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45936.598186689815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45936.598186689815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45936.598186689815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45936.598186689815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45936.598186689815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45936.598186689815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45936.598186689815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45936.598186689815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45936.598186689815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45936.598186689815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45936.598186689815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45936.598186689815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45936.598186689815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45936.598186689815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45936.598186689815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45936.598186689815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45936.598186689815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45936.598186689815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45936.598186689815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45936.598186689815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45936.598186689815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45936.598186689815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45936.598186689815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45936.598186689815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45936.598186689815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45936.598186689815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45936.598186689815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45936.598186689815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45936.598186689815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45936.598186689815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45936.598186689815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45936.598186689815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45936.598186689815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45936.598186689815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45936.598186689815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45936.598186689815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45936.598186689815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45936.598186689815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45936.598186689815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45936.598186689815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45936.598186689815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45936.598186689815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45936.598186689815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45936.598186689815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45936.598186689815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45936.598186689815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45936.598186689815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45936.598186689815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45936.598186689815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45936.598186689815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45936.598186689815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45936.598186689815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45936.598186689815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45936.598186689815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45936.598186689815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45936.598186689815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45936.598186689815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45936.598186689815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45936.598186689815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45936.598186689815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ref="G427:G490" ca="1" si="7">IFERROR(NOW()-F427,"-")</f>
        <v>45936.598186689815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45936.598186689815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45936.598186689815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45936.598186689815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45936.598186689815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45936.598186689815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45936.598186689815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45936.598186689815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45936.598186689815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45936.598186689815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45936.598186689815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45936.598186689815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45936.598186689815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45936.598186689815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45936.598186689815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45936.598186689815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45936.598186689815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45936.598186689815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45936.598186689815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45936.598186689815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45936.598186689815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45936.598186689815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45936.598186689815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45936.598186689815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45936.598186689815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45936.598186689815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45936.598186689815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45936.598186689815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45936.598186689815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45936.598186689815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45936.598186689815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45936.598186689815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45936.598186689815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45936.598186689815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45936.598186689815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45936.598186689815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45936.598186689815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45936.598186689815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45936.598186689815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45936.598186689815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45936.598186689815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45936.598186689815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45936.598186689815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45936.598186689815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45936.598186689815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45936.598186689815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45936.598186689815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45936.598186689815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45936.598186689815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45936.598186689815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45936.598186689815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45936.598186689815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45936.598186689815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45936.598186689815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45936.598186689815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45936.598186689815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45936.598186689815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45936.598186689815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45936.598186689815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45936.598186689815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45936.598186689815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45936.598186689815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45936.598186689815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45936.598186689815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ref="G491:G554" ca="1" si="8">IFERROR(NOW()-F491,"-")</f>
        <v>45936.598186689815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45936.598186689815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45936.598186689815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45936.598186689815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45936.598186689815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45936.598186689815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45936.598186689815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45936.598186689815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45936.598186689815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45936.598186689815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45936.598186689815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45936.598186689815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45936.598186689815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45936.598186689815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45936.598186689815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45936.598186689815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45936.598186689815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45936.598186689815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45936.598186689815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45936.598186689815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45936.598186689815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45936.598186689815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45936.598186689815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45936.598186689815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45936.598186689815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45936.598186689815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45936.598186689815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45936.598186689815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45936.598186689815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45936.598186689815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45936.598186689815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45936.598186689815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45936.598186689815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45936.598186689815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45936.598186689815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45936.598186689815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45936.598186689815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45936.598186689815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45936.598186689815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45936.598186689815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45936.598186689815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45936.598186689815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45936.598186689815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45936.598186689815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45936.598186689815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45936.598186689815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45936.598186689815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45936.598186689815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45936.598186689815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45936.598186689815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45936.598186689815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45936.598186689815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45936.598186689815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45936.598186689815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45936.598186689815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45936.598186689815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45936.598186689815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45936.598186689815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45936.598186689815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45936.598186689815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45936.598186689815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45936.598186689815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45936.598186689815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45936.598186689815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ref="G555:G618" ca="1" si="9">IFERROR(NOW()-F555,"-")</f>
        <v>45936.598186689815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45936.598186689815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45936.598186689815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45936.598186689815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45936.598186689815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45936.598186689815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45936.598186689815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45936.598186689815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45936.598186689815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45936.598186689815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45936.598186689815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45936.598186689815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45936.598186689815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45936.598186689815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45936.598186689815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45936.598186689815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45936.598186689815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45936.598186689815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45936.598186689815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45936.598186689815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45936.598186689815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45936.598186689815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45936.598186689815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45936.598186689815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45936.598186689815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45936.598186689815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45936.598186689815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45936.598186689815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45936.598186689815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45936.598186689815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45936.598186689815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45936.598186689815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45936.598186689815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45936.598186689815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45936.598186689815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45936.598186689815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45936.598186689815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45936.598186689815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45936.598186689815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45936.598186689815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45936.598186689815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45936.598186689815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45936.598186689815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45936.598186689815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45936.598186689815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45936.598186689815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45936.598186689815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45936.598186689815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45936.598186689815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45936.598186689815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45936.598186689815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45936.598186689815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45936.598186689815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45936.598186689815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45936.598186689815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45936.598186689815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45936.598186689815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45936.598186689815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45936.598186689815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45936.598186689815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45936.598186689815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45936.598186689815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45936.598186689815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45936.598186689815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ref="G619:G682" ca="1" si="10">IFERROR(NOW()-F619,"-")</f>
        <v>45936.598186689815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45936.598186689815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45936.598186689815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45936.598186689815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45936.598186689815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45936.598186689815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45936.598186689815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45936.598186689815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45936.598186689815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45936.598186689815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45936.598186689815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45936.598186689815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45936.598186689815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45936.598186689815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45936.598186689815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45936.598186689815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45936.598186689815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45936.598186689815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45936.598186689815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45936.598186689815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45936.598186689815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45936.598186689815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45936.598186689815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45936.598186689815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45936.598186689815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45936.598186689815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45936.598186689815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45936.598186689815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45936.598186689815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45936.598186689815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45936.598186689815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45936.598186689815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45936.598186689815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45936.598186689815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45936.598186689815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45936.598186689815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45936.598186689815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45936.598186689815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45936.598186689815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45936.598186689815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45936.598186689815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45936.598186689815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45936.598186689815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45936.598186689815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45936.598186689815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45936.598186689815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45936.598186689815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45936.598186689815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45936.598186689815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45936.598186689815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45936.598186689815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45936.598186689815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45936.598186689815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45936.598186689815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45936.598186689815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45936.598186689815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45936.598186689815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45936.598186689815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45936.598186689815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45936.598186689815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45936.598186689815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45936.598186689815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45936.598186689815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45936.598186689815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ref="G683:G746" ca="1" si="11">IFERROR(NOW()-F683,"-")</f>
        <v>45936.598186689815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45936.598186689815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45936.598186689815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45936.598186689815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45936.598186689815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45936.598186689815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45936.598186689815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45936.598186689815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45936.598186689815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45936.598186689815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45936.598186689815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45936.598186689815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45936.598186689815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45936.598186689815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45936.598186689815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45936.598186689815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45936.598186689815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45936.598186689815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45936.598186689815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45936.598186689815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45936.598186689815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45936.598186689815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45936.598186689815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45936.598186689815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45936.598186689815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45936.598186689815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45936.598186689815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45936.598186689815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45936.598186689815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45936.598186689815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45936.598186689815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45936.598186689815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45936.598186689815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45936.598186689815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45936.598186689815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45936.598186689815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45936.598186689815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45936.598186689815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45936.598186689815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45936.598186689815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45936.598186689815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45936.598186689815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45936.598186689815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45936.598186689815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45936.598186689815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45936.598186689815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45936.598186689815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45936.598186689815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45936.598186689815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45936.598186689815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45936.598186689815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45936.598186689815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45936.598186689815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45936.598186689815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45936.598186689815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45936.598186689815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45936.598186689815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45936.598186689815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45936.598186689815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45936.598186689815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45936.598186689815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45936.598186689815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45936.598186689815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45936.598186689815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ref="G747:G810" ca="1" si="12">IFERROR(NOW()-F747,"-")</f>
        <v>45936.598186689815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45936.598186689815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45936.598186689815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45936.598186689815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45936.598186689815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45936.598186689815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45936.598186689815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45936.598186689815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45936.598186689815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45936.598186689815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45936.598186689815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45936.598186689815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45936.598186689815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45936.598186689815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45936.598186689815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45936.598186689815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45936.598186689815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45936.598186689815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45936.598186689815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45936.598186689815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45936.598186689815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45936.598186689815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45936.598186689815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45936.598186689815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45936.598186689815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45936.598186689815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45936.598186689815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45936.598186689815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45936.598186689815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45936.598186689815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45936.598186689815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45936.598186689815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45936.598186689815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45936.598186689815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45936.598186689815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45936.598186689815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45936.598186689815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45936.598186689815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45936.598186689815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45936.598186689815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45936.598186689815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45936.598186689815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45936.598186689815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45936.598186689815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45936.598186689815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45936.598186689815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45936.598186689815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45936.598186689815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45936.598186689815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45936.598186689815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45936.598186689815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45936.598186689815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45936.598186689815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45936.598186689815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45936.598186689815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45936.598186689815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45936.598186689815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45936.598186689815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45936.598186689815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45936.598186689815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45936.598186689815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45936.598186689815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45936.598186689815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45936.598186689815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ref="G811:G874" ca="1" si="13">IFERROR(NOW()-F811,"-")</f>
        <v>45936.598186689815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45936.598186689815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45936.598186689815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45936.598186689815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45936.598186689815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45936.598186689815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45936.598186689815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45936.598186689815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45936.598186689815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45936.598186689815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45936.598186689815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45936.598186689815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45936.598186689815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45936.598186689815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45936.598186689815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45936.598186689815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45936.598186689815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45936.598186689815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45936.598186689815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45936.598186689815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45936.598186689815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45936.598186689815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45936.598186689815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45936.598186689815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45936.598186689815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45936.598186689815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45936.598186689815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45936.598186689815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45936.598186689815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45936.598186689815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45936.598186689815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45936.598186689815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45936.598186689815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45936.598186689815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45936.598186689815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45936.598186689815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45936.598186689815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45936.598186689815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45936.598186689815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45936.598186689815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45936.598186689815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45936.598186689815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45936.598186689815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45936.598186689815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45936.598186689815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45936.598186689815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45936.598186689815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45936.598186689815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45936.598186689815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45936.598186689815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45936.598186689815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45936.598186689815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45936.598186689815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45936.598186689815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45936.598186689815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45936.598186689815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45936.598186689815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45936.598186689815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45936.598186689815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45936.598186689815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45936.598186689815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45936.598186689815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45936.598186689815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45936.598186689815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ref="G875:G938" ca="1" si="14">IFERROR(NOW()-F875,"-")</f>
        <v>45936.598186689815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45936.598186689815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45936.598186689815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45936.598186689815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45936.598186689815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45936.598186689815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45936.598186689815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45936.598186689815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45936.598186689815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45936.598186689815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45936.598186689815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45936.598186689815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45936.598186689815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45936.598186689815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45936.598186689815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45936.598186689815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45936.598186689815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45936.598186689815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45936.598186689815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45936.598186689815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45936.598186689815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45936.598186689815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45936.598186689815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45936.598186689815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45936.598186689815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45936.598186689815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45936.598186689815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45936.598186689815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45936.598186689815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45936.598186689815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45936.598186689815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45936.598186689815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45936.598186689815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45936.598186689815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45936.598186689815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45936.598186689815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45936.598186689815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45936.598186689815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45936.598186689815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45936.598186689815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45936.598186689815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45936.598186689815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45936.598186689815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45936.598186689815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45936.598186689815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45936.598186689815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45936.598186689815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45936.598186689815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45936.598186689815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45936.598186689815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45936.598186689815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45936.598186689815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45936.598186689815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45936.598186689815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45936.598186689815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45936.598186689815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45936.598186689815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45936.598186689815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45936.598186689815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45936.598186689815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45936.598186689815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45936.598186689815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45936.598186689815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45936.598186689815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ref="G939:G1002" ca="1" si="15">IFERROR(NOW()-F939,"-")</f>
        <v>45936.598186689815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45936.598186689815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45936.598186689815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45936.598186689815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45936.598186689815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45936.598186689815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45936.598186689815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45936.598186689815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45936.598186689815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45936.598186689815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45936.598186689815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45936.598186689815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45936.598186689815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45936.598186689815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45936.598186689815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45936.598186689815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45936.598186689815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45936.598186689815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45936.598186689815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45936.598186689815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45936.598186689815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45936.598186689815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45936.598186689815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45936.598186689815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45936.598186689815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45936.598186689815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45936.598186689815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45936.598186689815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45936.598186689815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45936.598186689815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45936.598186689815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45936.598186689815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45936.598186689815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45936.598186689815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45936.598186689815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45936.598186689815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45936.598186689815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45936.598186689815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45936.598186689815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45936.598186689815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45936.598186689815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45936.598186689815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45936.598186689815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45936.598186689815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45936.598186689815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45936.598186689815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45936.598186689815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45936.598186689815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45936.598186689815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45936.598186689815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45936.598186689815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45936.598186689815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45936.598186689815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45936.598186689815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45936.598186689815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45936.598186689815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45936.598186689815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45936.598186689815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45936.598186689815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45936.598186689815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45936.598186689815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45936.598186689815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45936.598186689815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45936.598186689815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ref="G1003:G1066" ca="1" si="16">IFERROR(NOW()-F1003,"-")</f>
        <v>45936.598186689815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45936.598186689815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45936.598186689815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45936.598186689815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45936.598186689815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45936.598186689815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45936.598186689815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45936.598186689815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45936.598186689815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45936.598186689815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45936.598186689815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45936.598186689815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45936.598186689815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45936.598186689815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45936.598186689815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45936.598186689815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45936.598186689815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45936.598186689815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45936.598186689815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45936.598186689815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45936.598186689815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45936.598186689815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45936.598186689815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45936.598186689815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45936.598186689815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45936.598186689815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45936.598186689815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45936.598186689815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45936.598186689815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45936.598186689815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45936.598186689815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45936.598186689815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45936.598186689815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45936.598186689815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45936.598186689815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45936.598186689815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45936.598186689815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45936.598186689815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45936.598186689815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45936.598186689815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45936.598186689815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45936.598186689815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45936.598186689815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45936.598186689815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45936.598186689815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45936.598186689815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45936.598186689815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45936.598186689815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45936.598186689815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45936.598186689815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45936.598186689815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45936.598186689815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45936.598186689815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45936.598186689815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45936.598186689815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45936.598186689815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45936.598186689815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45936.598186689815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45936.598186689815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45936.598186689815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45936.598186689815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45936.598186689815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45936.598186689815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45936.598186689815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ref="G1067:G1130" ca="1" si="17">IFERROR(NOW()-F1067,"-")</f>
        <v>45936.598186689815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45936.598186689815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45936.598186689815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45936.598186689815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45936.598186689815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45936.598186689815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45936.598186689815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45936.598186689815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45936.598186689815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45936.598186689815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45936.598186689815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45936.598186689815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45936.598186689815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45936.598186689815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45936.598186689815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45936.598186689815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45936.598186689815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45936.598186689815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45936.598186689815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45936.598186689815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45936.598186689815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45936.598186689815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45936.598186689815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45936.598186689815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45936.598186689815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45936.598186689815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45936.598186689815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45936.598186689815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45936.598186689815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45936.598186689815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45936.598186689815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45936.598186689815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45936.598186689815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45936.598186689815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45936.598186689815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45936.598186689815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45936.598186689815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45936.598186689815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45936.598186689815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45936.598186689815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45936.598186689815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45936.598186689815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45936.598186689815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45936.598186689815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45936.598186689815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45936.598186689815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45936.598186689815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45936.598186689815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45936.598186689815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45936.598186689815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45936.598186689815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45936.598186689815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45936.598186689815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45936.598186689815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45936.598186689815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45936.598186689815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45936.598186689815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45936.598186689815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45936.598186689815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45936.598186689815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45936.598186689815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45936.598186689815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45936.598186689815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45936.598186689815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ref="G1131:G1194" ca="1" si="18">IFERROR(NOW()-F1131,"-")</f>
        <v>45936.598186689815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45936.598186689815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45936.598186689815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45936.598186689815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45936.598186689815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45936.598186689815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45936.598186689815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45936.598186689815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45936.598186689815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45936.598186689815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45936.598186689815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45936.598186689815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45936.598186689815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45936.598186689815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45936.598186689815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45936.598186689815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45936.598186689815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45936.598186689815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45936.598186689815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45936.598186689815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45936.598186689815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45936.598186689815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45936.598186689815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45936.598186689815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45936.598186689815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45936.598186689815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45936.598186689815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45936.598186689815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45936.598186689815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45936.598186689815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45936.598186689815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45936.598186689815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45936.598186689815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45936.598186689815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45936.598186689815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45936.598186689815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45936.598186689815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45936.598186689815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45936.598186689815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45936.598186689815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45936.598186689815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45936.598186689815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45936.598186689815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45936.598186689815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45936.598186689815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45936.598186689815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45936.598186689815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45936.598186689815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45936.598186689815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45936.598186689815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45936.598186689815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45936.598186689815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45936.598186689815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45936.598186689815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45936.598186689815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45936.598186689815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45936.598186689815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45936.598186689815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45936.598186689815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45936.598186689815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45936.598186689815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45936.598186689815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45936.598186689815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45936.598186689815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ref="G1195:G1209" ca="1" si="19">IFERROR(NOW()-F1195,"-")</f>
        <v>45936.598186689815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45936.598186689815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45936.598186689815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45936.598186689815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45936.598186689815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45936.598186689815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45936.598186689815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45936.598186689815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45936.598186689815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45936.598186689815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45936.598186689815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45936.598186689815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45936.598186689815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45936.598186689815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45936.598186689815</v>
      </c>
      <c r="H1209" s="22"/>
      <c r="I1209" s="19" t="str">
        <f>IFERROR(VLOOKUP(D1209,DB!A:F,6,0),"")</f>
        <v/>
      </c>
      <c r="J1209" s="18" t="str">
        <f>IFERROR(VLOOKUP(D1209,DB!A:G,7,0),"")</f>
        <v/>
      </c>
      <c r="K1209" s="50"/>
      <c r="L1209" s="23" t="str">
        <f>IFERROR(VLOOKUP(D1209,DB!A:I,9,0),"")</f>
        <v/>
      </c>
    </row>
  </sheetData>
  <dataValidations count="2">
    <dataValidation allowBlank="1" showInputMessage="1" showErrorMessage="1" sqref="E1" xr:uid="{5914219A-CB83-432D-936A-CC0CB6F3982A}"/>
    <dataValidation type="list" allowBlank="1" showInputMessage="1" showErrorMessage="1" sqref="E2:E12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233.11746909721842</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1.4412422453679028</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1" t="str">
        <f>IFERROR(VLOOKUP(D4,DB!A:K,11,0),"")</f>
        <v>R4</v>
      </c>
      <c r="C4" s="142">
        <v>1</v>
      </c>
      <c r="D4" s="143" t="s">
        <v>22659</v>
      </c>
      <c r="E4" s="144" t="s">
        <v>39043</v>
      </c>
      <c r="F4" s="145">
        <v>45936.499837962961</v>
      </c>
      <c r="G4" s="146">
        <f ca="1">IFERROR(NOW()-F4,"")</f>
        <v>9.8348726853146218E-2</v>
      </c>
      <c r="H4" s="145">
        <v>45936.488935185182</v>
      </c>
      <c r="I4" s="141" t="str">
        <f>IFERROR(VLOOKUP(D4,DB!A:F,6,0),"")</f>
        <v>SCECO</v>
      </c>
      <c r="J4" s="141" t="str">
        <f>IFERROR(VLOOKUP(D4,DB!A:G,7,0),"")</f>
        <v>Dead</v>
      </c>
      <c r="K4" s="148" t="s">
        <v>39061</v>
      </c>
      <c r="L4" s="143" t="str">
        <f>IFERROR(VLOOKUP(D4,DB!A:I,9,0),"")</f>
        <v>Latis</v>
      </c>
    </row>
    <row r="5" spans="1:16" ht="15" customHeight="1">
      <c r="A5" s="141"/>
      <c r="B5" s="141" t="str">
        <f>IFERROR(VLOOKUP(D5,DB!A:K,11,0),"")</f>
        <v/>
      </c>
      <c r="C5" s="142"/>
      <c r="D5" s="143"/>
      <c r="E5" s="144"/>
      <c r="F5" s="145"/>
      <c r="G5" s="146">
        <f ca="1">IFERROR(NOW()-F5,"")</f>
        <v>45936.598186689815</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45936.598186689815</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45936.598186689815</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45936.598186689815</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45936.598186689815</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45936.598186689815</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45936.598186689815</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45936.598186689815</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45936.598186689815</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45936.598186689815</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45936.598186689815</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45936.598186689815</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45936.598186689815</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45936.598186689815</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45936.598186689815</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45936.598186689815</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45936.598186689815</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45936.598186689815</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45936.598186689815</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45936.598186689815</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45936.598186689815</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45936.598186689815</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45936.598186689815</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45936.598186689815</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45936.598186689815</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45936.598186689815</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45936.598186689815</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45936.598186689815</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45936.598186689815</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45936.598186689815</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45936.598186689815</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45936.598186689815</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45936.598186689815</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45936.598186689815</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45936.598186689815</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45936.598186689815</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6">
        <f ca="1">IFERROR(NOW()-F41,"")</f>
        <v>45936.598186689815</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45936.598186689815</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45936.598186689815</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45936.598186689815</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45936.598186689815</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45936.598186689815</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45936.598186689815</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45936.598186689815</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45936.598186689815</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45936.598186689815</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45936.598186689815</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45936.598186689815</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45936.598186689815</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45936.598186689815</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45936.598186689815</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45936.598186689815</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45936.598186689815</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45936.598186689815</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45936.598186689815</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45936.598186689815</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45936.598186689815</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45936.598186689815</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45936.598186689815</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45936.598186689815</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45936.598186689815</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45936.598186689815</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45936.598186689815</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45936.598186689815</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45936.598186689815</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45936.598186689815</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45936.598186689815</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45936.598186689815</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45936.598186689815</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45936.598186689815</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45936.598186689815</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45936.598186689815</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45936.598186689815</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45936.598186689815</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45936.598186689815</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45936.598186689815</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45936.598186689815</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45936.598186689815</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45936.598186689815</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45936.598186689815</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45936.598186689815</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45936.598186689815</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45936.598186689815</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45936.598186689815</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45936.598186689815</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45936.598186689815</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45936.598186689815</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45936.598186689815</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45936.598186689815</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45936.598186689815</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45936.598186689815</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45936.598186689815</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45936.598186689815</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45936.598186689815</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45936.598186689815</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45936.598186689815</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45936.598186689815</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45936.598186689815</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45936.598186689815</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45936.598186689815</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45936.598186689815</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45936.598186689815</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45936.598186689815</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45936.598186689815</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45936.598186689815</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45936.598186689815</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45936.598186689815</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45936.598186689815</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45936.598186689815</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45936.598186689815</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45936.598186689815</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45936.598186689815</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45936.598186689815</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45936.598186689815</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45936.598186689815</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45936.598186689815</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45936.598186689815</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45936.598186689815</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45936.598186689815</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45936.598186689815</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45936.598186689815</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45936.598186689815</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45936.598186689815</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45936.598186689815</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45936.598186689815</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45936.598186689815</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45936.598186689815</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45936.598186689815</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45936.598186689815</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45936.598186689815</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45936.598186689815</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45936.598186689815</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45936.598186689815</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45936.598186689815</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45936.598186689815</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45936.598186689815</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45936.598186689815</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45936.598186689815</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45936.598186689815</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45936.598186689815</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45936.598186689815</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45936.598186689815</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45936.598186689815</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45936.598186689815</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45936.598186689815</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45936.598186689815</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45936.598186689815</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45936.598186689815</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45936.598186689815</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45936.598186689815</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45936.598186689815</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45936.598186689815</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45936.598186689815</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45936.598186689815</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45936.598186689815</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45936.598186689815</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45936.598186689815</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45936.598186689815</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45936.598186689815</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45936.598186689815</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45936.598186689815</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45936.598186689815</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45936.598186689815</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45936.598186689815</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45936.598186689815</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45936.598186689815</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45936.598186689815</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45936.598186689815</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45936.598186689815</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45936.598186689815</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45936.598186689815</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45936.598186689815</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45936.598186689815</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45936.598186689815</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45936.598186689815</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45936.598186689815</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45936.598186689815</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45936.598186689815</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45936.598186689815</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45936.598186689815</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45936.598186689815</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45936.598186689815</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45936.598186689815</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45936.598186689815</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45936.598186689815</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45936.598186689815</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45936.598186689815</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45936.598186689815</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45936.598186689815</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45936.598186689815</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45936.598186689815</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45936.598186689815</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45936.598186689815</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45936.598186689815</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45936.598186689815</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45936.598186689815</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45936.598186689815</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45936.598186689815</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45936.598186689815</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45936.598186689815</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45936.598186689815</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45936.598186689815</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45936.598186689815</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45936.598186689815</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45936.598186689815</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45936.598186689815</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45936.598186689815</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45936.598186689815</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45936.598186689815</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45936.598186689815</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45936.598186689815</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45936.598186689815</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45936.598186689815</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45936.598186689815</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45936.598186689815</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45936.598186689815</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45936.598186689815</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45936.598186689815</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45936.598186689815</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45936.598186689815</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45936.598186689815</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45936.598186689815</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45936.598186689815</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45936.598186689815</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45936.598186689815</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45936.598186689815</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45936.598186689815</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45936.598186689815</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45936.598186689815</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45936.598186689815</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45936.598186689815</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45936.598186689815</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45936.598186689815</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45936.598186689815</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45936.598186689815</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45936.598186689815</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45936.598186689815</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45936.598186689815</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45936.598186689815</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45936.598186689815</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45936.598186689815</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45936.598186689815</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45936.598186689815</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45936.598186689815</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45936.598186689815</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45936.598186689815</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45936.598186689815</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45936.598186689815</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45936.598186689815</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45936.598186689815</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45936.598186689815</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45936.598186689815</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45936.598186689815</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45936.598186689815</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45936.598186689815</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45936.598186689815</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45936.598186689815</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45936.598186689815</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45936.598186689815</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45936.598186689815</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45936.598186689815</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45936.598186689815</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45936.598186689815</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45936.598186689815</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45936.598186689815</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45936.598186689815</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45936.598186689815</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45936.598186689815</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45936.598186689815</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45936.598186689815</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45936.598186689815</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45936.598186689815</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45936.598186689815</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45936.598186689815</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45936.598186689815</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45936.598186689815</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45936.598186689815</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45936.598186689815</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45936.598186689815</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45936.598186689815</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45936.598186689815</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45936.598186689815</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45936.598186689815</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45936.598186689815</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45936.598186689815</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45936.598186689815</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45936.598186689815</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45936.598186689815</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45936.598186689815</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45936.598186689815</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45936.598186689815</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45936.598186689815</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45936.598186689815</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45936.598186689815</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45936.598186689815</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45936.598186689815</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45936.598186689815</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45936.598186689815</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45936.598186689815</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45936.598186689815</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45936.598186689815</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45936.598186689815</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45936.598186689815</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45936.598186689815</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45936.598186689815</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45936.598186689815</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45936.598186689815</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45936.598186689815</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45936.598186689815</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45936.598186689815</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45936.598186689815</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45936.598186689815</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45936.598186689815</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45936.598186689815</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45936.598186689815</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45936.598186689815</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45936.598186689815</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45936.598186689815</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45936.598186689815</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45936.598186689815</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45936.598186689815</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45936.598186689815</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45936.598186689815</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45936.598186689815</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45936.598186689815</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45936.598186689815</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45936.598186689815</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45936.598186689815</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45936.598186689815</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45936.598186689815</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45936.598186689815</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45936.598186689815</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45936.598186689815</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45936.598186689815</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45936.598186689815</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45936.598186689815</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45936.598186689815</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45936.598186689815</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45936.598186689815</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45936.598186689815</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45936.598186689815</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45936.598186689815</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45936.598186689815</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45936.598186689815</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45936.598186689815</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45936.598186689815</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45936.598186689815</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45936.598186689815</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45936.598186689815</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45936.598186689815</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45936.598186689815</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45936.598186689815</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45936.598186689815</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45936.598186689815</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45936.598186689815</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45936.598186689815</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45936.598186689815</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45936.598186689815</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45936.598186689815</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45936.598186689815</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45936.598186689815</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45936.598186689815</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45936.598186689815</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45936.598186689815</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45936.598186689815</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45936.598186689815</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45936.598186689815</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45936.598186689815</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45936.598186689815</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45936.598186689815</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45936.598186689815</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45936.598186689815</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45936.598186689815</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45936.598186689815</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45936.598186689815</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45936.598186689815</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45936.598186689815</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45936.598186689815</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45936.598186689815</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45936.598186689815</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45936.598186689815</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45936.598186689815</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45936.598186689815</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45936.598186689815</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45936.598186689815</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45936.598186689815</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45936.598186689815</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45936.598186689815</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45936.598186689815</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45936.598186689815</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45936.598186689815</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45936.598186689815</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45936.598186689815</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45936.598186689815</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45936.598186689815</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45936.598186689815</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45936.598186689815</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45936.598186689815</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45936.598186689815</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45936.598186689815</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45936.598186689815</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45936.598186689815</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45936.598186689815</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45936.598186689815</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45936.598186689815</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45936.598186689815</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45936.598186689815</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45936.598186689815</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45936.598186689815</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45936.598186689815</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45936.598186689815</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45936.598186689815</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45936.598186689815</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45936.598186689815</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45936.598186689815</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45936.598186689815</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45936.598186689815</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45936.598186689815</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45936.598186689815</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45936.598186689815</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45936.598186689815</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45936.598186689815</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45936.598186689815</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45936.598186689815</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45936.598186689815</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45936.598186689815</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45936.598186689815</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45936.598186689815</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45936.598186689815</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45936.598186689815</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45936.598186689815</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45936.598186689815</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45936.598186689815</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45936.598186689815</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45936.598186689815</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45936.598186689815</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45936.598186689815</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45936.598186689815</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45936.598186689815</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45936.598186689815</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45936.598186689815</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45936.598186689815</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45936.598186689815</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45936.598186689815</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45936.598186689815</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45936.598186689815</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45936.598186689815</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45936.598186689815</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45936.598186689815</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45936.598186689815</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45936.598186689815</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45936.598186689815</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45936.598186689815</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45936.598186689815</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45936.598186689815</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45936.598186689815</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45936.598186689815</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45936.598186689815</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45936.598186689815</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45936.598186689815</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45936.598186689815</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45936.598186689815</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45936.598186689815</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45936.598186689815</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45936.598186689815</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45936.598186689815</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45936.598186689815</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45936.598186689815</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45936.598186689815</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45936.598186689815</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45936.598186689815</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45936.598186689815</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45936.598186689815</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45936.598186689815</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45936.598186689815</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45936.598186689815</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45936.598186689815</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45936.598186689815</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45936.598186689815</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45936.598186689815</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45936.598186689815</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45936.598186689815</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45936.598186689815</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45936.598186689815</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45936.598186689815</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45936.598186689815</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45936.598186689815</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45936.598186689815</v>
      </c>
      <c r="H492" s="145"/>
      <c r="I492" s="141" t="str">
        <f>IFERROR(VLOOKUP(D492,DB!A:F,6,0),"")</f>
        <v/>
      </c>
      <c r="J492" s="141" t="str">
        <f>IFERROR(VLOOKUP(D492,DB!A:G,7,0),"")</f>
        <v/>
      </c>
      <c r="K492" s="148"/>
      <c r="L492" s="143" t="str">
        <f>IFERROR(VLOOKUP(D492,DB!A:I,9,0),"")</f>
        <v/>
      </c>
    </row>
    <row r="493" spans="1:12" ht="15" customHeight="1">
      <c r="A493" s="141"/>
      <c r="B493" s="141" t="str">
        <f>IFERROR(VLOOKUP(D493,DB!A:K,11,0),"")</f>
        <v/>
      </c>
      <c r="C493" s="142"/>
      <c r="D493" s="143"/>
      <c r="E493" s="144"/>
      <c r="F493" s="145"/>
      <c r="G493" s="147">
        <f ca="1">IFERROR(NOW()-F493,"")</f>
        <v>45936.598186689815</v>
      </c>
      <c r="H493" s="145"/>
      <c r="I493" s="141" t="str">
        <f>IFERROR(VLOOKUP(D493,DB!A:F,6,0),"")</f>
        <v/>
      </c>
      <c r="J493" s="141" t="str">
        <f>IFERROR(VLOOKUP(D493,DB!A:G,7,0),"")</f>
        <v/>
      </c>
      <c r="K493" s="148"/>
      <c r="L493" s="143" t="str">
        <f>IFERROR(VLOOKUP(D493,DB!A:I,9,0),"")</f>
        <v/>
      </c>
    </row>
    <row r="494" spans="1:12" ht="15" customHeight="1">
      <c r="A494" s="149"/>
      <c r="B494" s="149" t="str">
        <f>IFERROR(VLOOKUP(D494,DB!A:K,11,0),"")</f>
        <v/>
      </c>
      <c r="C494" s="150"/>
      <c r="D494" s="151"/>
      <c r="E494" s="152"/>
      <c r="F494" s="153"/>
      <c r="G494" s="154">
        <f ca="1">IFERROR(NOW()-F494,"")</f>
        <v>45936.598186689815</v>
      </c>
      <c r="H494" s="153"/>
      <c r="I494" s="149" t="str">
        <f>IFERROR(VLOOKUP(D494,DB!A:F,6,0),"")</f>
        <v/>
      </c>
      <c r="J494" s="149" t="str">
        <f>IFERROR(VLOOKUP(D494,DB!A:G,7,0),"")</f>
        <v/>
      </c>
      <c r="K494" s="155"/>
      <c r="L494" s="151"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44.7661265046263</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10.409309374997974</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45936.598186689815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45936.598186689815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45936.598186689815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45936.598186689815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45936.598186689815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45936.598186689815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45936.598186689815</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45936.598186689815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45936.598186689815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45936.598186689815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45936.598186689815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45936.598186689815</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45936.598186689815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45936.598186689815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45936.598186689815</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45936.598186689815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45936.598186689815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45936.598186689815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45936.598186689815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45936.598186689815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45936.598186689815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45936.598186689815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45936.598186689815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45936.598186689815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45936.598186689815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45936.598186689815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45936.598186689815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45936.598186689815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45936.598186689815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45936.598186689815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45936.598186689815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45936.598186689815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45936.598186689815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45936.598186689815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45936.598186689815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45936.598186689815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45936.598186689815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45936.598186689815</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45936.598186689815</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45936.598186689815</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45936.598186689815</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45936.598186689815</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45936.598186689815</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45936.598186689815</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45936.598186689815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45936.598186689815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45936.598186689815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45936.598186689815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45936.598186689815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45936.598186689815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45936.598186689815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45936.598186689815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45936.598186689815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45936.598186689815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45936.598186689815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45936.598186689815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45936.598186689815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45936.598186689815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45936.598186689815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45936.598186689815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45936.598186689815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45936.598186689815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45936.598186689815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45936.598186689815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45936.598186689815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45936.598186689815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45936.598186689815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45936.598186689815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45936.598186689815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45936.598186689815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45936.598186689815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45936.598186689815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45936.598186689815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45936.598186689815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45936.598186689815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45936.598186689815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45936.598186689815</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45936.598186689815</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45936.598186689815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45936.598186689815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45936.598186689815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45936.598186689815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45936.598186689815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45936.598186689815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45936.598186689815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45936.598186689815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45936.598186689815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45936.598186689815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45936.598186689815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45936.598186689815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45936.598186689815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45936.598186689815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45936.598186689815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45936.598186689815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45936.598186689815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45936.598186689815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45936.598186689815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45936.598186689815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45936.598186689815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45936.598186689815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45936.598186689815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45936.598186689815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45936.598186689815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45936.598186689815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45936.598186689815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45936.598186689815</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45936.598186689815</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45936.598186689815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45936.598186689815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45936.598186689815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45936.598186689815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45936.598186689815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45936.598186689815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45936.598186689815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45936.598186689815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45936.598186689815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45936.598186689815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45936.598186689815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45936.598186689815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45936.598186689815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45936.598186689815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45936.598186689815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45936.598186689815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45936.598186689815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45936.598186689815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45936.598186689815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45936.598186689815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45936.598186689815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45936.598186689815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45936.598186689815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45936.598186689815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45936.598186689815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45936.598186689815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45936.598186689815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45936.598186689815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45936.598186689815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45936.598186689815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45936.598186689815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45936.598186689815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45936.598186689815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45936.598186689815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45936.598186689815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45936.598186689815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45936.598186689815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45936.598186689815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45936.598186689815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45936.598186689815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45936.598186689815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45936.598186689815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45936.598186689815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45936.598186689815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45936.598186689815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45936.598186689815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45936.598186689815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45936.598186689815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45936.598186689815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45936.598186689815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45936.598186689815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45936.598186689815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45936.598186689815</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45936.598186689815</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9.8253394675921299</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45936.598186689815</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2.7172144675932941</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1.655941319440899</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39072</v>
      </c>
      <c r="B6" s="120" t="str">
        <f>IFERROR(VLOOKUP(D6,DB!A:K,11,0),"")</f>
        <v>R6</v>
      </c>
      <c r="C6" s="122">
        <v>1</v>
      </c>
      <c r="D6" s="120" t="s">
        <v>33236</v>
      </c>
      <c r="E6" s="137" t="s">
        <v>38964</v>
      </c>
      <c r="F6" s="124">
        <v>45936.586342592593</v>
      </c>
      <c r="G6" s="89">
        <f ca="1">IFERROR(NOW()-F6,"-")</f>
        <v>1.1844097221910488E-2</v>
      </c>
      <c r="H6" s="124">
        <v>45936.580578703702</v>
      </c>
      <c r="I6" s="120" t="str">
        <f>IFERROR(VLOOKUP(D6,DB!A:F,6,0),"")</f>
        <v>Generator-SG</v>
      </c>
      <c r="J6" s="119" t="str">
        <f>IFERROR(VLOOKUP(D6,DB!A:G,7,0),"")</f>
        <v>Vandalized</v>
      </c>
      <c r="K6" s="125"/>
      <c r="L6" s="126" t="str">
        <f>IFERROR(VLOOKUP(D6,DB!A:I,9,0),"")</f>
        <v>Latis</v>
      </c>
    </row>
    <row r="7" spans="1:16383" ht="31.5" customHeight="1">
      <c r="A7" s="121"/>
      <c r="B7" s="120" t="str">
        <f>IFERROR(VLOOKUP(D7,DB!A:K,11,0),"")</f>
        <v/>
      </c>
      <c r="C7" s="122"/>
      <c r="D7" s="120"/>
      <c r="E7" s="123"/>
      <c r="F7" s="124"/>
      <c r="G7" s="89">
        <f ca="1">IFERROR(NOW()-F7,"-")</f>
        <v>45936.598186689815</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45936.598186689815</v>
      </c>
      <c r="H8" s="124"/>
      <c r="I8" s="120" t="str">
        <f>IFERROR(VLOOKUP(D8,DB!A:F,6,0),"")</f>
        <v/>
      </c>
      <c r="J8" s="119" t="str">
        <f>IFERROR(VLOOKUP(D8,DB!A:G,7,0),"")</f>
        <v/>
      </c>
      <c r="K8" s="125"/>
      <c r="L8" s="126" t="str">
        <f>IFERROR(VLOOKUP(D8,DB!A:I,9,0),"")</f>
        <v/>
      </c>
    </row>
    <row r="9" spans="1:16383" ht="31.5" customHeight="1">
      <c r="A9" s="121"/>
      <c r="B9" s="120" t="str">
        <f>IFERROR(VLOOKUP(D9,DB!A:K,11,0),"")</f>
        <v/>
      </c>
      <c r="C9" s="140"/>
      <c r="D9" s="140"/>
      <c r="E9" s="123"/>
      <c r="F9" s="124"/>
      <c r="G9" s="89">
        <f ca="1">IFERROR(NOW()-F9,"-")</f>
        <v>45936.598186689815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0"/>
      <c r="E10" s="123"/>
      <c r="F10" s="124"/>
      <c r="G10" s="89">
        <f ca="1">IFERROR(NOW()-F10,"-")</f>
        <v>45936.598186689815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45936.598186689815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0"/>
      <c r="E12" s="123"/>
      <c r="F12" s="124"/>
      <c r="G12" s="89">
        <f ca="1">IFERROR(NOW()-F12,"-")</f>
        <v>45936.598186689815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45936.598186689815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45936.598186689815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45936.598186689815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45936.598186689815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45936.598186689815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45936.598186689815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45936.598186689815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45936.598186689815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45936.598186689815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45936.598186689815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45936.598186689815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45936.598186689815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45936.598186689815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45936.598186689815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45936.598186689815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45936.598186689815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45936.598186689815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45936.598186689815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45936.598186689815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45936.598186689815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45936.598186689815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45936.598186689815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45936.598186689815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45936.598186689815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45936.598186689815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45936.598186689815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45936.598186689815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45936.598186689815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45936.598186689815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45936.598186689815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45936.598186689815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45936.598186689815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45936.598186689815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45936.598186689815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45936.598186689815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45936.598186689815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45936.598186689815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45936.598186689815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45936.598186689815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45936.598186689815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45936.598186689815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45936.598186689815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45936.598186689815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45936.598186689815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45936.598186689815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45936.598186689815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45936.598186689815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45936.598186689815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45936.598186689815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45936.598186689815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45936.598186689815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45936.598186689815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45936.598186689815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45936.598186689815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45936.598186689815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45936.598186689815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45936.598186689815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45936.598186689815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45936.598186689815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45936.598186689815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45936.598186689815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45936.598186689815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45936.598186689815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45936.598186689815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45936.598186689815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45936.598186689815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45936.598186689815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45936.598186689815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45936.598186689815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45936.598186689815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45936.598186689815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45936.598186689815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45936.598186689815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45936.598186689815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45936.598186689815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45936.598186689815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45936.598186689815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45936.598186689815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45936.598186689815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45936.598186689815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45936.598186689815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45936.598186689815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45936.598186689815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45936.598186689815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45936.598186689815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45936.598186689815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45936.598186689815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45936.598186689815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45936.598186689815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45936.598186689815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45936.598186689815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45936.598186689815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45936.598186689815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45936.598186689815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45936.598186689815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45936.598186689815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45936.598186689815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45936.598186689815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45936.598186689815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45936.598186689815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45936.598186689815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45936.598186689815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45936.598186689815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45936.598186689815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45936.598186689815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45936.598186689815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45936.598186689815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45936.598186689815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45936.598186689815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45936.598186689815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45936.598186689815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45936.598186689815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45936.598186689815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45936.598186689815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45936.598186689815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45936.598186689815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45936.598186689815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45936.598186689815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45936.598186689815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45936.598186689815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45936.598186689815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45936.598186689815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45936.598186689815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45936.598186689815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45936.598186689815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45936.598186689815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45936.598186689815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45936.598186689815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45936.598186689815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45936.598186689815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45936.598186689815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45936.598186689815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45936.598186689815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45936.598186689815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45936.598186689815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45936.598186689815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45936.598186689815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45936.598186689815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45936.598186689815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45936.598186689815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45936.598186689815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45936.598186689815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45936.598186689815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45936.598186689815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45936.598186689815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45936.598186689815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45936.598186689815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45936.598186689815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45936.598186689815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45936.598186689815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45936.598186689815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45936.598186689815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45936.598186689815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45936.598186689815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45936.598186689815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45936.598186689815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45936.598186689815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45936.598186689815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45936.598186689815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45936.598186689815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45936.598186689815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45936.598186689815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45936.598186689815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45936.598186689815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45936.598186689815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45936.598186689815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45936.598186689815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45936.598186689815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45936.598186689815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45936.598186689815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45936.598186689815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45936.598186689815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45936.598186689815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45936.598186689815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45936.598186689815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45936.598186689815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45936.598186689815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45936.598186689815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45936.598186689815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45936.598186689815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45936.598186689815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45936.598186689815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45936.598186689815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45936.598186689815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45936.598186689815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45936.598186689815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45936.598186689815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45936.598186689815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45936.598186689815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45936.598186689815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45936.598186689815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45936.598186689815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45936.598186689815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45936.598186689815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45936.598186689815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45936.598186689815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45936.598186689815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45936.598186689815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45936.598186689815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45936.598186689815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45936.598186689815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45936.598186689815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45936.598186689815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45936.598186689815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45936.598186689815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45936.598186689815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45936.598186689815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45936.598186689815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45936.598186689815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45936.598186689815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45936.598186689815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45936.598186689815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45936.598186689815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45936.598186689815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45936.598186689815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45936.598186689815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45936.598186689815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45936.598186689815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45936.598186689815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45936.598186689815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45936.598186689815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45936.598186689815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45936.598186689815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45936.598186689815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45936.598186689815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45936.598186689815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45936.598186689815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45936.598186689815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45936.598186689815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45936.598186689815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45936.598186689815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45936.598186689815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45936.598186689815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45936.598186689815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45936.598186689815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45936.598186689815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45936.598186689815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45936.598186689815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45936.598186689815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45936.598186689815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45936.598186689815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45936.598186689815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45936.598186689815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45936.598186689815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45936.598186689815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45936.598186689815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45936.598186689815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45936.598186689815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45936.598186689815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45936.598186689815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45936.598186689815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45936.598186689815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45936.598186689815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45936.598186689815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45936.598186689815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45936.598186689815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45936.598186689815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45936.598186689815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45936.598186689815</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2025-10-06T11:22:05Z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