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38" documentId="13_ncr:1_{F6CB121F-512D-4AA6-A0C1-0FB36C537598}" xr6:coauthVersionLast="47" xr6:coauthVersionMax="47" xr10:uidLastSave="{086FC220-5343-4E0F-B0DF-F0B427713FC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2" i="6"/>
  <c r="G2" i="6"/>
  <c r="I2" i="6"/>
  <c r="J2" i="6"/>
  <c r="L2"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G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3" i="6"/>
  <c r="I3" i="6"/>
  <c r="J3" i="6"/>
  <c r="L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<sst xmlns="http://schemas.openxmlformats.org/spreadsheetml/2006/main" count="179037" uniqueCount="39111">
  <si>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</si>
  <si>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</si>
  <si>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</si>
  <si>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</si>
  <si>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</si>
  <si>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</si>
  <si>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</si>
  <si>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</si>
  <si>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</si>
  <si>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</si>
  <si>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</si>
  <si>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</si>
  <si>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</si>
  <si>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</si>
  <si>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</si>
  <si>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</si>
  <si>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</si>
  <si>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</si>
  <si>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</si>
  <si>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</si>
  <si>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</si>
  <si>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</si>
  <si>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</si>
  <si>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</si>
  <si>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</si>
  <si>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</si>
  <si>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</si>
  <si>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</si>
  <si>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</si>
  <si>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</si>
  <si>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</si>
  <si>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</si>
  <si>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</si>
  <si>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</si>
  <si>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</si>
  <si>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</si>
  <si>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</si>
  <si>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</si>
  <si>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</si>
  <si>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</si>
  <si>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</si>
  <si>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</si>
  <si>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</si>
  <si>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</si>
  <si>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</si>
  <si>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</si>
  <si>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</si>
  <si>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</si>
  <si>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</si>
  <si>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</si>
  <si>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</si>
  <si>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</si>
  <si>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</si>
  <si>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</si>
  <si>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</si>
  <si>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</si>
  <si>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</si>
  <si>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</si>
  <si>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</si>
  <si>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</si>
  <si>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</si>
  <si>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</si>
  <si>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</si>
  <si>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</si>
  <si>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</si>
  <si>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</si>
  <si>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</si>
  <si>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</si>
  <si>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</si>
  <si>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</si>
  <si>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</si>
  <si>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</si>
  <si>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</si>
  <si>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</si>
  <si>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</si>
  <si>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</si>
  <si>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</si>
  <si>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</si>
  <si>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</si>
  <si>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</si>
  <si>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</si>
  <si>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</si>
  <si>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</si>
  <si>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</si>
  <si>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</si>
  <si>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</si>
  <si>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</si>
  <si>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</si>
  <si>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</si>
  <si>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</si>
  <si>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</si>
  <si>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</si>
  <si>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</si>
  <si>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</si>
  <si>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</si>
  <si>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</si>
  <si>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</si>
  <si>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</si>
  <si>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</si>
  <si>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</si>
  <si>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</si>
  <si>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</si>
  <si>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</si>
  <si>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</si>
  <si>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</si>
  <si>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</si>
  <si>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</si>
  <si>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</si>
  <si>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</si>
  <si>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</si>
  <si>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</si>
  <si>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</si>
  <si>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</si>
  <si>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</si>
  <si>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</si>
  <si>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</si>
  <si>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</si>
  <si>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</si>
  <si>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</si>
  <si>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</si>
  <si>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</si>
  <si>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</si>
  <si>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</si>
  <si>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</si>
  <si>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</si>
  <si>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</si>
  <si>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</si>
  <si>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</si>
  <si>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</si>
  <si>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</si>
  <si>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</si>
  <si>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</si>
  <si>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</si>
  <si>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</si>
  <si>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</si>
  <si>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</si>
  <si>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</si>
  <si>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</si>
  <si>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</si>
  <si>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</si>
  <si>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</si>
  <si>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</si>
  <si>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</si>
  <si>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</si>
  <si>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</si>
  <si>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</si>
  <si>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</si>
  <si>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</si>
  <si>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</si>
  <si>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</si>
  <si>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</si>
  <si>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</si>
  <si>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</si>
  <si>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</si>
  <si>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</si>
  <si>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</si>
  <si>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</si>
  <si>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</si>
  <si>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</si>
  <si>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</si>
  <si>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</si>
  <si>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</si>
  <si>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</si>
  <si>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</si>
  <si>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</si>
  <si>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</si>
  <si>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</si>
  <si>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</si>
  <si>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</si>
  <si>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</si>
  <si>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</si>
  <si>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</si>
  <si>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</si>
  <si>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</si>
  <si>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</si>
  <si>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</si>
  <si>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</si>
  <si>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</si>
  <si>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</si>
  <si>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</si>
  <si>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</si>
  <si>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</si>
  <si>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</si>
  <si>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</si>
  <si>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</si>
  <si>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</si>
  <si>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</si>
  <si>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</si>
  <si>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</si>
  <si>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</si>
  <si>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</si>
  <si>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</si>
  <si>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</si>
  <si>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</si>
  <si>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</si>
  <si>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</si>
  <si>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</si>
  <si>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</si>
  <si>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</si>
  <si>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</si>
  <si>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</si>
  <si>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</si>
  <si>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</si>
  <si>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</si>
  <si>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</si>
  <si>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</si>
  <si>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</si>
  <si>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</si>
  <si>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</si>
  <si>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</si>
  <si>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</si>
  <si>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</si>
  <si>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</si>
  <si>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</si>
  <si>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</si>
  <si>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</si>
  <si>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</si>
  <si>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</si>
  <si>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</si>
  <si>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</si>
  <si>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</si>
  <si>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</si>
  <si>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</si>
  <si>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</si>
  <si>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</si>
  <si>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</si>
  <si>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</si>
  <si>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</si>
  <si>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</si>
  <si>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</si>
  <si>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</si>
  <si>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</si>
  <si>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</si>
  <si>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</si>
  <si>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</si>
  <si>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</si>
  <si>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</si>
  <si>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</si>
  <si>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</si>
  <si>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</si>
  <si>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</si>
  <si>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</si>
  <si>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</si>
  <si>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</si>
  <si>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</si>
  <si>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</si>
  <si>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</si>
  <si>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</si>
  <si>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</si>
  <si>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</si>
  <si>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</si>
  <si>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</si>
  <si>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</si>
  <si>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</si>
  <si>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</si>
  <si>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</si>
  <si>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</si>
  <si>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</si>
  <si>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</si>
  <si>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</si>
  <si>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</si>
  <si>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</si>
  <si>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</si>
  <si>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</si>
  <si>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</si>
  <si>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</si>
  <si>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</si>
  <si>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</si>
  <si>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</si>
  <si>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</si>
  <si>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</si>
  <si>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</si>
  <si>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</si>
  <si>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</si>
  <si>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</si>
  <si>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</si>
  <si>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</si>
  <si>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</si>
  <si>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</si>
  <si>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</si>
  <si>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</si>
  <si>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</si>
  <si>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</si>
  <si>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</si>
  <si>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</si>
  <si>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</si>
  <si>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</si>
  <si>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</si>
  <si>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</si>
  <si>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</si>
  <si>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</si>
  <si>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</si>
  <si>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</si>
  <si>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</si>
  <si>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</si>
  <si>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</si>
  <si>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</si>
  <si>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</si>
  <si>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</si>
  <si>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</si>
  <si>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</si>
  <si>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</si>
  <si>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</si>
  <si>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</si>
  <si>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</si>
  <si>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</si>
  <si>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</si>
  <si>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</si>
  <si>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</si>
  <si>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</si>
  <si>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</si>
  <si>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</si>
  <si>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</si>
  <si>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</si>
  <si>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</si>
  <si>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</si>
  <si>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</si>
  <si>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</si>
  <si>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</si>
  <si>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</si>
  <si>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</si>
  <si>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</si>
  <si>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</si>
  <si>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</si>
  <si>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</si>
  <si>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</si>
  <si>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</si>
  <si>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</si>
  <si>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</si>
  <si>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</si>
  <si>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</si>
  <si>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</si>
  <si>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</si>
  <si>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</si>
  <si>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</si>
  <si>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</si>
  <si>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</si>
  <si>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</si>
  <si>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</si>
  <si>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</si>
  <si>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</si>
  <si>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</si>
  <si>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</si>
  <si>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</si>
  <si>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</si>
  <si>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</si>
  <si>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</si>
  <si>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</si>
  <si>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</si>
  <si>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</si>
  <si>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</si>
  <si>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</si>
  <si>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</si>
  <si>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</si>
  <si>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</si>
  <si>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</si>
  <si>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</si>
  <si>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</si>
  <si>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</si>
  <si>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</si>
  <si>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</si>
  <si>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</si>
  <si>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</si>
  <si>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</si>
  <si>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</si>
  <si>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</si>
  <si>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</si>
  <si>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</si>
  <si>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</si>
  <si>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</si>
  <si>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</si>
  <si>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</si>
  <si>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</si>
  <si>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</si>
  <si>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</si>
  <si>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</si>
  <si>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</si>
  <si>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</si>
  <si>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</si>
  <si>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</si>
  <si>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</si>
  <si>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</si>
  <si>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</si>
  <si>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</si>
  <si>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</si>
  <si>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</si>
  <si>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</si>
  <si>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</si>
  <si>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</si>
  <si>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</si>
  <si>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</si>
  <si>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</si>
  <si>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</si>
  <si>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</si>
  <si>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</si>
  <si>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</si>
  <si>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</si>
  <si>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</si>
  <si>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</si>
  <si>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</si>
  <si>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</si>
  <si>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</si>
  <si>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</si>
  <si>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</si>
  <si>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</si>
  <si>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</si>
  <si>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</si>
  <si>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</si>
  <si>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</si>
  <si>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</si>
  <si>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</si>
  <si>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</si>
  <si>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</si>
  <si>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</si>
  <si>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</si>
  <si>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</si>
  <si>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</si>
  <si>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</si>
  <si>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</si>
  <si>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</si>
  <si>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</si>
  <si>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</si>
  <si>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</si>
  <si>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</si>
  <si>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</si>
  <si>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</si>
  <si>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</si>
  <si>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</si>
  <si>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</si>
  <si>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</si>
  <si>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</si>
  <si>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</si>
  <si>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</si>
  <si>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</si>
  <si>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</si>
  <si>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</si>
  <si>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</si>
  <si>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</si>
  <si>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</si>
  <si>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</si>
  <si>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</si>
  <si>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</si>
  <si>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</si>
  <si>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</si>
  <si>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</si>
  <si>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</si>
  <si>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</si>
  <si>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</si>
  <si>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</si>
  <si>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</si>
  <si>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</si>
  <si>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</si>
  <si>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</si>
  <si>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</si>
  <si>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</si>
  <si>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</si>
  <si>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</si>
  <si>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</si>
  <si>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</si>
  <si>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</si>
  <si>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</si>
  <si>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</si>
  <si>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</si>
  <si>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</si>
  <si>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</si>
  <si>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</si>
  <si>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</si>
  <si>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</si>
  <si>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</si>
  <si>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</si>
  <si>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</si>
  <si>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</si>
  <si>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</si>
  <si>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</si>
  <si>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</si>
  <si>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</si>
  <si>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</si>
  <si>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</si>
  <si>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</si>
  <si>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</si>
  <si>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</si>
  <si>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</si>
  <si>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</si>
  <si>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</si>
  <si>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</si>
  <si>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</si>
  <si>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</si>
  <si>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</si>
  <si>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</si>
  <si>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</si>
  <si>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</si>
  <si>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</si>
  <si>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</si>
  <si>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</si>
  <si>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</si>
  <si>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</si>
  <si>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</si>
  <si>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</si>
  <si>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</si>
  <si>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</si>
  <si>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</si>
  <si>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</si>
  <si>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</si>
  <si>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</si>
  <si>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</si>
  <si>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</si>
  <si>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</si>
  <si>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</si>
  <si>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</si>
  <si>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</si>
  <si>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</si>
  <si>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</si>
  <si>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</si>
  <si>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</si>
  <si>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</si>
  <si>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</si>
  <si>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</si>
  <si>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</si>
  <si>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</si>
  <si>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</si>
  <si>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</si>
  <si>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</si>
  <si>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</si>
  <si>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</si>
  <si>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</si>
  <si>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</si>
  <si>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</si>
  <si>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</si>
  <si>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</si>
  <si>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</si>
  <si>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</si>
  <si>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</si>
  <si>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</si>
  <si>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</si>
  <si>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</si>
  <si>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</si>
  <si>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</si>
  <si>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</si>
  <si>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</si>
  <si>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</si>
  <si>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</si>
  <si>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</si>
  <si>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</si>
  <si>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</si>
  <si>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</si>
  <si>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</si>
  <si>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</si>
  <si>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</si>
  <si>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</si>
  <si>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</si>
  <si>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</si>
  <si>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</si>
  <si>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</si>
  <si>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</si>
  <si>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</si>
  <si>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</si>
  <si>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</si>
  <si>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</si>
  <si>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</si>
  <si>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</si>
  <si>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</si>
  <si>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</si>
  <si>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</si>
  <si>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</si>
  <si>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</si>
  <si>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</si>
  <si>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</si>
  <si>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</si>
  <si>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</si>
  <si>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</si>
  <si>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</si>
  <si>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</si>
  <si>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</si>
  <si>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</si>
  <si>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</si>
  <si>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</si>
  <si>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</si>
  <si>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</si>
  <si>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</si>
  <si>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</si>
  <si>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</si>
  <si>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</si>
  <si>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</si>
  <si>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</si>
  <si>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</si>
  <si>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</si>
  <si>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</si>
  <si>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</si>
  <si>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</si>
  <si>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</si>
  <si>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</si>
  <si>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</si>
  <si>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</si>
  <si>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</si>
  <si>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</si>
  <si>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</si>
  <si>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</si>
  <si>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</si>
  <si>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</si>
  <si>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</si>
  <si>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</si>
  <si>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</si>
  <si>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</si>
  <si>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</si>
  <si>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</si>
  <si>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</si>
  <si>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</si>
  <si>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</si>
  <si>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</si>
  <si>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</si>
  <si>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</si>
  <si>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</si>
  <si>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</si>
  <si>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</si>
  <si>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</si>
  <si>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</si>
  <si>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</si>
  <si>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</si>
  <si>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</si>
  <si>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</si>
  <si>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</si>
  <si>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</si>
  <si>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</si>
  <si>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</si>
  <si>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</si>
  <si>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</si>
  <si>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</si>
  <si>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</si>
  <si>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</si>
  <si>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</si>
  <si>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</si>
  <si>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</si>
  <si>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</si>
  <si>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</si>
  <si>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</si>
  <si>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</si>
  <si>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</si>
  <si>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</si>
  <si>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</si>
  <si>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</si>
  <si>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</si>
  <si>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</si>
  <si>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</si>
  <si>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</si>
  <si>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</si>
  <si>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</si>
  <si>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</si>
  <si>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</si>
  <si>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</si>
  <si>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</si>
  <si>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</si>
  <si>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</si>
  <si>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</si>
  <si>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</si>
  <si>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</si>
  <si>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</si>
  <si>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</si>
  <si>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</si>
  <si>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</si>
  <si>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</si>
  <si>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</si>
  <si>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</si>
  <si>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</si>
  <si>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</si>
  <si>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</si>
  <si>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</si>
  <si>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</si>
  <si>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</si>
  <si>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</si>
  <si>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</si>
  <si>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</si>
  <si>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</si>
  <si>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</si>
  <si>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</si>
  <si>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</si>
  <si>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</si>
  <si>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</si>
  <si>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</si>
  <si>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</si>
  <si>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</si>
  <si>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</si>
  <si>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</si>
  <si>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</si>
  <si>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</si>
  <si>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</si>
  <si>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</si>
  <si>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</si>
  <si>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</si>
  <si>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</si>
  <si>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</si>
  <si>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</si>
  <si>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</si>
  <si>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</si>
  <si>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</si>
  <si>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</si>
  <si>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</si>
  <si>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</si>
  <si>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</si>
  <si>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</si>
  <si>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</si>
  <si>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</si>
  <si>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</si>
  <si>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</si>
  <si>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</si>
  <si>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</si>
  <si>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</si>
  <si>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</si>
  <si>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</si>
  <si>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</si>
  <si>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</si>
  <si>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</si>
  <si>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</si>
  <si>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</si>
  <si>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</si>
  <si>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</si>
  <si>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</si>
  <si>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</si>
  <si>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</si>
  <si>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</si>
  <si>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</si>
  <si>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</si>
  <si>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</si>
  <si>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</si>
  <si>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</si>
  <si>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</si>
  <si>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</si>
  <si>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</si>
  <si>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</si>
  <si>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</si>
  <si>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</si>
  <si>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</si>
  <si>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</si>
  <si>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</si>
  <si>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</si>
  <si>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</si>
  <si>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</si>
  <si>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</si>
  <si>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</si>
  <si>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</si>
  <si>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</si>
  <si>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</si>
  <si>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</si>
  <si>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</si>
  <si>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</si>
  <si>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</si>
  <si>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</si>
  <si>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</si>
  <si>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</si>
  <si>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</si>
  <si>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</si>
  <si>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</si>
  <si>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</si>
  <si>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</si>
  <si>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</si>
  <si>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</si>
  <si>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</si>
  <si>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</si>
  <si>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</si>
  <si>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</si>
  <si>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</si>
  <si>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</si>
  <si>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</si>
  <si>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</si>
  <si>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</si>
  <si>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</si>
  <si>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</si>
  <si>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</si>
  <si>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</si>
  <si>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</si>
  <si>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</si>
  <si>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</si>
  <si>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</si>
  <si>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</si>
  <si>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</si>
  <si>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</si>
  <si>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</si>
  <si>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</si>
  <si>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</si>
  <si>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</si>
  <si>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</si>
  <si>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</si>
  <si>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</si>
  <si>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</si>
  <si>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</si>
  <si>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</si>
  <si>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</si>
  <si>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</si>
  <si>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</si>
  <si>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</si>
  <si>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</si>
  <si>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</si>
  <si>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</si>
  <si>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</si>
  <si>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</si>
  <si>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</si>
  <si>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</si>
  <si>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</si>
  <si>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</si>
  <si>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</si>
  <si>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</si>
  <si>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</si>
  <si>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</si>
  <si>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</si>
  <si>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</si>
  <si>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</si>
  <si>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</si>
  <si>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</si>
  <si>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</si>
  <si>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</si>
  <si>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</si>
  <si>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</si>
  <si>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</si>
  <si>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</si>
  <si>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</si>
  <si>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</si>
  <si>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</si>
  <si>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</si>
  <si>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</si>
  <si>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</si>
  <si>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</si>
  <si>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</si>
  <si>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</si>
  <si>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</si>
  <si>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</si>
  <si>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</si>
  <si>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</si>
  <si>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</si>
  <si>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</si>
  <si>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</si>
  <si>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</si>
  <si>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</si>
  <si>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</si>
  <si>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</si>
  <si>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</si>
  <si>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</si>
  <si>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</si>
  <si>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</si>
  <si>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</si>
  <si>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</si>
  <si>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</si>
  <si>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</si>
  <si>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</si>
  <si>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</si>
  <si>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</si>
  <si>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</si>
  <si>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</si>
  <si>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</si>
  <si>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</si>
  <si>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</si>
  <si>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</si>
  <si>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</si>
  <si>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</si>
  <si>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</si>
  <si>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</si>
  <si>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</si>
  <si>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</si>
  <si>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</si>
  <si>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</si>
  <si>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</si>
  <si>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</si>
  <si>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</si>
  <si>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</si>
  <si>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</si>
  <si>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</si>
  <si>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</si>
  <si>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</si>
  <si>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</si>
  <si>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</si>
  <si>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</si>
  <si>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</si>
  <si>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</si>
  <si>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</si>
  <si>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</si>
  <si>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</si>
  <si>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</si>
  <si>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</si>
  <si>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</si>
  <si>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</si>
  <si>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</si>
  <si>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</si>
  <si>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</si>
  <si>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</si>
  <si>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</si>
  <si>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</si>
  <si>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</si>
  <si>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</si>
  <si>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</si>
  <si>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</si>
  <si>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</si>
  <si>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</si>
  <si>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</si>
  <si>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</si>
  <si>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</si>
  <si>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</si>
  <si>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</si>
  <si>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</si>
  <si>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</si>
  <si>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</si>
  <si>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</si>
  <si>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</si>
  <si>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</si>
  <si>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</si>
  <si>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</si>
  <si>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</si>
  <si>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</si>
  <si>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</si>
  <si>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</si>
  <si>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</si>
  <si>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</si>
  <si>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</si>
  <si>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</si>
  <si>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</si>
  <si>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</si>
  <si>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</si>
  <si>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</si>
  <si>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</si>
  <si>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</si>
  <si>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</si>
  <si>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</si>
  <si>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</si>
  <si>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</si>
  <si>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</si>
  <si>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</si>
  <si>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</si>
  <si>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</si>
  <si>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</si>
  <si>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</si>
  <si>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</si>
  <si>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</si>
  <si>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</si>
  <si>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</si>
  <si>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</si>
  <si>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</si>
  <si>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</si>
  <si>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</si>
  <si>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</si>
  <si>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</si>
  <si>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</si>
  <si>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</si>
  <si>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</si>
  <si>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</si>
  <si>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</si>
  <si>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</si>
  <si>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</si>
  <si>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</si>
  <si>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</si>
  <si>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</si>
  <si>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</si>
  <si>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</si>
  <si>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</si>
  <si>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</si>
  <si>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</si>
  <si>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</si>
  <si>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</si>
  <si>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</si>
  <si>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</si>
  <si>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</si>
  <si>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</si>
  <si>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</si>
  <si>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</si>
  <si>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</si>
  <si>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</si>
  <si>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</si>
  <si>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</si>
  <si>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</si>
  <si>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</si>
  <si>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</si>
  <si>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</si>
  <si>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</si>
  <si>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</si>
  <si>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</si>
  <si>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</si>
  <si>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</si>
  <si>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</si>
  <si>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</si>
  <si>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</si>
  <si>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</si>
  <si>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</si>
  <si>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</si>
  <si>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</si>
  <si>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</si>
  <si>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</si>
  <si>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</si>
  <si>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</si>
  <si>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</si>
  <si>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</si>
  <si>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</si>
  <si>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</si>
  <si>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</si>
  <si>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</si>
  <si>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</si>
  <si>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</si>
  <si>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</si>
  <si>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</si>
  <si>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</si>
  <si>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</si>
  <si>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</si>
  <si>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</si>
  <si>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</si>
  <si>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</si>
  <si>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</si>
  <si>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</si>
  <si>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</si>
  <si>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</si>
  <si>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</si>
  <si>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</si>
  <si>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</si>
  <si>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</si>
  <si>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</si>
  <si>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</si>
  <si>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</si>
  <si>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</si>
  <si>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</si>
  <si>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</si>
  <si>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</si>
  <si>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</si>
  <si>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</si>
  <si>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</si>
  <si>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</si>
  <si>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</si>
  <si>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</si>
  <si>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</si>
  <si>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</si>
  <si>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</si>
  <si>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</si>
  <si>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</si>
  <si>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</si>
  <si>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</si>
  <si>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</si>
  <si>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</si>
  <si>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</si>
  <si>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</si>
  <si>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</si>
  <si>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</si>
  <si>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</si>
  <si>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</si>
  <si>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</si>
  <si>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</si>
  <si>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</si>
  <si>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</si>
  <si>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</si>
  <si>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</si>
  <si>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</si>
  <si>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</si>
  <si>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</si>
  <si>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</si>
  <si>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</si>
  <si>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</si>
  <si>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</si>
  <si>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</si>
  <si>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</si>
  <si>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</si>
  <si>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</si>
  <si>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</si>
  <si>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</si>
  <si>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</si>
  <si>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</si>
  <si>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</si>
  <si>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</si>
  <si>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</si>
  <si>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</si>
  <si>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</si>
  <si>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</si>
  <si>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</si>
  <si>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</si>
  <si>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</si>
  <si>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</si>
  <si>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</si>
  <si>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</si>
  <si>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</si>
  <si>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</si>
  <si>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</si>
  <si>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</si>
  <si>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</si>
  <si>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</si>
  <si>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</si>
  <si>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</si>
  <si>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</si>
  <si>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</si>
  <si>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</si>
  <si>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</si>
  <si>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</si>
  <si>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</si>
  <si>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</si>
  <si>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</si>
  <si>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</si>
  <si>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</si>
  <si>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</si>
  <si>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</si>
  <si>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</si>
  <si>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</si>
  <si>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</si>
  <si>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</si>
  <si>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</si>
  <si>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</si>
  <si>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</si>
  <si>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</si>
  <si>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</si>
  <si>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</si>
  <si>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</si>
  <si>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</si>
  <si>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</si>
  <si>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</si>
  <si>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</si>
  <si>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</si>
  <si>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</si>
  <si>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</si>
  <si>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</si>
  <si>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</si>
  <si>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</si>
  <si>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</si>
  <si>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</si>
  <si>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</si>
  <si>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</si>
  <si>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</si>
  <si>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</si>
  <si>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</si>
  <si>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</si>
  <si>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</si>
  <si>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</si>
  <si>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</si>
  <si>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</si>
  <si>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</si>
  <si>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</si>
  <si>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</si>
  <si>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</si>
  <si>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</si>
  <si>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</si>
  <si>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</si>
  <si>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</si>
  <si>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</si>
  <si>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</si>
  <si>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</si>
  <si>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</si>
  <si>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</si>
  <si>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</si>
  <si>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</si>
  <si>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</si>
  <si>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</si>
  <si>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</si>
  <si>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</si>
  <si>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</si>
  <si>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</si>
  <si>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</si>
  <si>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</si>
  <si>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</si>
  <si>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</si>
  <si>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</si>
  <si>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</si>
  <si>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</si>
  <si>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</si>
  <si>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</si>
  <si>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</si>
  <si>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</si>
  <si>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</si>
  <si>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</si>
  <si>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</si>
  <si>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</si>
  <si>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</si>
  <si>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</si>
  <si>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</si>
  <si>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</si>
  <si>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</si>
  <si>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</si>
  <si>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</si>
  <si>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</si>
  <si>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</si>
  <si>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</si>
  <si>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</si>
  <si>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</si>
  <si>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</si>
  <si>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</si>
  <si>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</si>
  <si>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</si>
  <si>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</si>
  <si>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</si>
  <si>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</si>
  <si>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</si>
  <si>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</si>
  <si>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</si>
  <si>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</si>
  <si>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</si>
  <si>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</si>
  <si>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</si>
  <si>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</si>
  <si>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</si>
  <si>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</si>
  <si>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</si>
  <si>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</si>
  <si>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</si>
  <si>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</si>
  <si>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</si>
  <si>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</si>
  <si>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</si>
  <si>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</si>
  <si>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</si>
  <si>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</si>
  <si>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</si>
  <si>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</si>
  <si>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</si>
  <si>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</si>
  <si>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</si>
  <si>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</si>
  <si>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</si>
  <si>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</si>
  <si>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</si>
  <si>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</si>
  <si>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</si>
  <si>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</si>
  <si>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</si>
  <si>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</si>
  <si>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</si>
  <si>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</si>
  <si>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</si>
  <si>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</si>
  <si>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</si>
  <si>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</si>
  <si>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</si>
  <si>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</si>
  <si>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</si>
  <si>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</si>
  <si>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</si>
  <si>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</si>
  <si>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</si>
  <si>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</si>
  <si>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</si>
  <si>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</si>
  <si>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</si>
  <si>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</si>
  <si>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</si>
  <si>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</si>
  <si>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</si>
  <si>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</si>
  <si>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</si>
  <si>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</si>
  <si>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</si>
  <si>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</si>
  <si>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</si>
  <si>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</si>
  <si>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</si>
  <si>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</si>
  <si>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</si>
  <si>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</si>
  <si>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</si>
  <si>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</si>
  <si>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</si>
  <si>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</si>
  <si>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</si>
  <si>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</si>
  <si>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</si>
  <si>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</si>
  <si>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</si>
  <si>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</si>
  <si>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</si>
  <si>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</si>
  <si>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</si>
  <si>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</si>
  <si>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</si>
  <si>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</si>
  <si>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</si>
  <si>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</si>
  <si>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</si>
  <si>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</si>
  <si>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</si>
  <si>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</si>
  <si>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</si>
  <si>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</si>
  <si>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</si>
  <si>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</si>
  <si>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</si>
  <si>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</si>
  <si>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</si>
  <si>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</si>
  <si>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</si>
  <si>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</si>
  <si>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</si>
  <si>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</si>
  <si>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</si>
  <si>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</si>
  <si>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</si>
  <si>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</si>
  <si>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</si>
  <si>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</si>
  <si>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</si>
  <si>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</si>
  <si>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</si>
  <si>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</si>
  <si>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</si>
  <si>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</si>
  <si>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</si>
  <si>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</si>
  <si>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</si>
  <si>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</si>
  <si>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</si>
  <si>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</si>
  <si>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</si>
  <si>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</si>
  <si>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</si>
  <si>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</si>
  <si>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</si>
  <si>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</si>
  <si>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</si>
  <si>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</si>
  <si>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</si>
  <si>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</si>
  <si>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</si>
  <si>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</si>
  <si>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</si>
  <si>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</si>
  <si>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</si>
  <si>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</si>
  <si>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</si>
  <si>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</si>
  <si>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</si>
  <si>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</si>
  <si>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</si>
  <si>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</si>
  <si>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</si>
  <si>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</si>
  <si>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</si>
  <si>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</si>
  <si>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</si>
  <si>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</si>
  <si>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</si>
  <si>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</si>
  <si>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</si>
  <si>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</si>
  <si>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</si>
  <si>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</si>
  <si>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</si>
  <si>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</si>
  <si>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</si>
  <si>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</si>
  <si>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</si>
  <si>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</si>
  <si>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</si>
  <si>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</si>
  <si>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</si>
  <si>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</si>
  <si>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</si>
  <si>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</si>
  <si>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</si>
  <si>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</si>
  <si>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</si>
  <si>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</si>
  <si>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</si>
  <si>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</si>
  <si>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</si>
  <si>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</si>
  <si>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</si>
  <si>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</si>
  <si>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</si>
  <si>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</si>
  <si>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</si>
  <si>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</si>
  <si>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</si>
  <si>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</si>
  <si>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</si>
  <si>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</si>
  <si>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</si>
  <si>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</si>
  <si>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</si>
  <si>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</si>
  <si>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</si>
  <si>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</si>
  <si>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</si>
  <si>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</si>
  <si>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</si>
  <si>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</si>
  <si>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</si>
  <si>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</si>
  <si>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</si>
  <si>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</si>
  <si>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</si>
  <si>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</si>
  <si>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</si>
  <si>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</si>
  <si>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</si>
  <si>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</si>
  <si>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</si>
  <si>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</si>
  <si>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</si>
  <si>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</si>
  <si>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</si>
  <si>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</si>
  <si>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</si>
  <si>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</si>
  <si>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</si>
  <si>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</si>
  <si>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</si>
  <si>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</si>
  <si>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</si>
  <si>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</si>
  <si>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</si>
  <si>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</si>
  <si>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</si>
  <si>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</si>
  <si>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</si>
  <si>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</si>
  <si>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</si>
  <si>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</si>
  <si>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</si>
  <si>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</si>
  <si>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</si>
  <si>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</si>
  <si>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</si>
  <si>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</si>
  <si>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</si>
  <si>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</si>
  <si>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</si>
  <si>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</si>
  <si>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</si>
  <si>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</si>
  <si>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</si>
  <si>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</si>
  <si>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</si>
  <si>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</si>
  <si>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</si>
  <si>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</si>
  <si>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</si>
  <si>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</si>
  <si>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</si>
  <si>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</si>
  <si>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</si>
  <si>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</si>
  <si>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</si>
  <si>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</si>
  <si>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</si>
  <si>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</si>
  <si>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</si>
  <si>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</si>
  <si>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</si>
  <si>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</si>
  <si>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</si>
  <si>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</si>
  <si>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</si>
  <si>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</si>
  <si>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</si>
  <si>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</si>
  <si>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</si>
  <si>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</si>
  <si>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</si>
  <si>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</si>
  <si>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</si>
  <si>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</si>
  <si>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</si>
  <si>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</si>
  <si>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</si>
  <si>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</si>
  <si>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</si>
  <si>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</si>
  <si>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</si>
  <si>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</si>
  <si>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</si>
  <si>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</si>
  <si>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</si>
  <si>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</si>
  <si>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</si>
  <si>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</si>
  <si>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</si>
  <si>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</si>
  <si>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</si>
  <si>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</si>
  <si>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</si>
  <si>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</si>
  <si>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</si>
  <si>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</si>
  <si>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</si>
  <si>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</si>
  <si>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</si>
  <si>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</si>
  <si>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</si>
  <si>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</si>
  <si>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</si>
  <si>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</si>
  <si>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</si>
  <si>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</si>
  <si>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</si>
  <si>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</si>
  <si>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</si>
  <si>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</si>
  <si>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</si>
  <si>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</si>
  <si>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</si>
  <si>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</si>
  <si>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</si>
  <si>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</si>
  <si>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</si>
  <si>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</si>
  <si>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</si>
  <si>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</si>
  <si>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</si>
  <si>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</si>
  <si>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</si>
  <si>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</si>
  <si>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</si>
  <si>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</si>
  <si>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</si>
  <si>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</si>
  <si>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</si>
  <si>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</si>
  <si>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</si>
  <si>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</si>
  <si>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</si>
  <si>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</si>
  <si>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</si>
  <si>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</si>
  <si>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</si>
  <si>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</si>
  <si>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</si>
  <si>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</si>
  <si>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</si>
  <si>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</si>
  <si>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</si>
  <si>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</si>
  <si>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</si>
  <si>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</si>
  <si>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</si>
  <si>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</si>
  <si>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</si>
  <si>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</si>
  <si>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</si>
  <si>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</si>
  <si>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</si>
  <si>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</si>
  <si>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</si>
  <si>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</si>
  <si>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</si>
  <si>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</si>
  <si>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</si>
  <si>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</si>
  <si>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</si>
  <si>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</si>
  <si>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</si>
  <si>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</si>
  <si>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</si>
  <si>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</si>
  <si>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</si>
  <si>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</si>
  <si>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</si>
  <si>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</si>
  <si>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</si>
  <si>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</si>
  <si>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</si>
  <si>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</si>
  <si>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</si>
  <si>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</si>
  <si>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</si>
  <si>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</si>
  <si>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</si>
  <si>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</si>
  <si>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</si>
  <si>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</si>
  <si>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</si>
  <si>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</si>
  <si>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</si>
  <si>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</si>
  <si>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</si>
  <si>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</si>
  <si>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</si>
  <si>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</si>
  <si>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</si>
  <si>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</si>
  <si>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</si>
  <si>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</si>
  <si>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</si>
  <si>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</si>
  <si>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</si>
  <si>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</si>
  <si>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</si>
  <si>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</si>
  <si>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</si>
  <si>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</si>
  <si>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</si>
  <si>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</si>
  <si>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</si>
  <si>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</si>
  <si>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</si>
  <si>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</si>
  <si>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</si>
  <si>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</si>
  <si>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</si>
  <si>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</si>
  <si>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</si>
  <si>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</si>
  <si>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</si>
  <si>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</si>
  <si>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</si>
  <si>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</si>
  <si>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</si>
  <si>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</si>
  <si>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</si>
  <si>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</si>
  <si>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</si>
  <si>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</si>
  <si>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</si>
  <si>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</si>
  <si>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</si>
  <si>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</si>
  <si>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</si>
  <si>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</si>
  <si>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</si>
  <si>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</si>
  <si>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</si>
  <si>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</si>
  <si>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</si>
  <si>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</si>
  <si>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</si>
  <si>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</si>
  <si>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</si>
  <si>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</si>
  <si>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</si>
  <si>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</si>
  <si>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</si>
  <si>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</si>
  <si>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</si>
  <si>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</si>
  <si>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</si>
  <si>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</si>
  <si>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</si>
  <si>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</si>
  <si>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</si>
  <si>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</si>
  <si>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</si>
  <si>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</si>
  <si>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</si>
  <si>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</si>
  <si>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</si>
  <si>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</si>
  <si>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</si>
  <si>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</si>
  <si>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</si>
  <si>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</si>
  <si>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</si>
  <si>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</si>
  <si>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</si>
  <si>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</si>
  <si>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</si>
  <si>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</si>
  <si>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</si>
  <si>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</si>
  <si>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</si>
  <si>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</si>
  <si>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</si>
  <si>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</si>
  <si>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</si>
  <si>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</si>
  <si>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</si>
  <si>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</si>
  <si>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</si>
  <si>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</si>
  <si>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</si>
  <si>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</si>
  <si>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</si>
  <si>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</si>
  <si>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</si>
  <si>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</si>
  <si>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</si>
  <si>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</si>
  <si>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</si>
  <si>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</si>
  <si>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</si>
  <si>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</si>
  <si>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</si>
  <si>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</si>
  <si>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</si>
  <si>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</si>
  <si>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</si>
  <si>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</si>
  <si>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</si>
  <si>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</si>
  <si>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</si>
  <si>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</si>
  <si>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</si>
  <si>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</si>
  <si>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</si>
  <si>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</si>
  <si>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</si>
  <si>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</si>
  <si>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</si>
  <si>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</si>
  <si>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</si>
  <si>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</si>
  <si>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</si>
  <si>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</si>
  <si>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</si>
  <si>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</si>
  <si>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</si>
  <si>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</si>
  <si>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</si>
  <si>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</si>
  <si>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</si>
  <si>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</si>
  <si>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</si>
  <si>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</si>
  <si>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</si>
  <si>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</si>
  <si>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</si>
  <si>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</si>
  <si>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</si>
  <si>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</si>
  <si>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</si>
  <si>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</si>
  <si>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</si>
  <si>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</si>
  <si>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</si>
  <si>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</si>
  <si>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</si>
  <si>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</si>
  <si>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</si>
  <si>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</si>
  <si>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</si>
  <si>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</si>
  <si>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</si>
  <si>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</si>
  <si>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</si>
  <si>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</si>
  <si>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</si>
  <si>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</si>
  <si>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</si>
  <si>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</si>
  <si>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</si>
  <si>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</si>
  <si>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</si>
  <si>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</si>
  <si>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</si>
  <si>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</si>
  <si>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</si>
  <si>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</si>
  <si>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</si>
  <si>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</si>
  <si>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</si>
  <si>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</si>
  <si>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</si>
  <si>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</si>
  <si>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</si>
  <si>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</si>
  <si>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</si>
  <si>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</si>
  <si>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</si>
  <si>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</si>
  <si>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</si>
  <si>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</si>
  <si>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</si>
  <si>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</si>
  <si>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</si>
  <si>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</si>
  <si>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</si>
  <si>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</si>
  <si>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</si>
  <si>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</si>
  <si>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</si>
  <si>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</si>
  <si>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</si>
  <si>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</si>
  <si>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</si>
  <si>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</si>
  <si>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</si>
  <si>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</si>
  <si>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</si>
  <si>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</si>
  <si>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</si>
  <si>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</si>
  <si>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</si>
  <si>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</si>
  <si>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</si>
  <si>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</si>
  <si>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</si>
  <si>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</si>
  <si>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</si>
  <si>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</si>
  <si>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</si>
  <si>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</si>
  <si>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</si>
  <si>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</si>
  <si>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</si>
  <si>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</si>
  <si>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</si>
  <si>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</si>
  <si>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</si>
  <si>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</si>
  <si>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</si>
  <si>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</si>
  <si>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</si>
  <si>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</si>
  <si>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</si>
  <si>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</si>
  <si>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</si>
  <si>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</si>
  <si>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</si>
  <si>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</si>
  <si>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</si>
  <si>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</si>
  <si>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</si>
  <si>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</si>
  <si>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</si>
  <si>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</si>
  <si>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</si>
  <si>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</si>
  <si>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</si>
  <si>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</si>
  <si>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</si>
  <si>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</si>
  <si>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</si>
  <si>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</si>
  <si>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</si>
  <si>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</si>
  <si>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</si>
  <si>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</si>
  <si>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</si>
  <si>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</si>
  <si>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</si>
  <si>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</si>
  <si>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</si>
  <si>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</si>
  <si>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</si>
  <si>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</si>
  <si>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</si>
  <si>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</si>
  <si>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</si>
  <si>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</si>
  <si>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</si>
  <si>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</si>
  <si>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</si>
  <si>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</si>
  <si>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</si>
  <si>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</si>
  <si>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</si>
  <si>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</si>
  <si>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</si>
  <si>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</si>
  <si>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</si>
  <si>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</si>
  <si>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</si>
  <si>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</si>
  <si>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</si>
  <si>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</si>
  <si>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</si>
  <si>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</si>
  <si>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</si>
  <si>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</si>
  <si>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</si>
  <si>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</si>
  <si>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</si>
  <si>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</si>
  <si>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</si>
  <si>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</si>
  <si>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</si>
  <si>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</si>
  <si>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</si>
  <si>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</si>
  <si>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</si>
  <si>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</si>
  <si>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</si>
  <si>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</si>
  <si>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</si>
  <si>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</si>
  <si>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</si>
  <si>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</si>
  <si>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</si>
  <si>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</si>
  <si>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</si>
  <si>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</si>
  <si>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</si>
  <si>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</si>
  <si>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</si>
  <si>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</si>
  <si>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</si>
  <si>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</si>
  <si>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</si>
  <si>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</si>
  <si>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</si>
  <si>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</si>
  <si>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</si>
  <si>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</si>
  <si>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</si>
  <si>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</si>
  <si>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</si>
  <si>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</si>
  <si>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</si>
  <si>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</si>
  <si>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</si>
  <si>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</si>
  <si>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</si>
  <si>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</si>
  <si>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</si>
  <si>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</si>
  <si>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</si>
  <si>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</si>
  <si>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</si>
  <si>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</si>
  <si>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</si>
  <si>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</si>
  <si>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</si>
  <si>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</si>
  <si>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</si>
  <si>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</si>
  <si>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</si>
  <si>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</si>
  <si>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</si>
  <si>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</si>
  <si>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</si>
  <si>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</si>
  <si>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</si>
  <si>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</si>
  <si>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</si>
  <si>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</si>
  <si>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</si>
  <si>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</si>
  <si>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</si>
  <si>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</si>
  <si>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</si>
  <si>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</si>
  <si>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</si>
  <si>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</si>
  <si>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</si>
  <si>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</si>
  <si>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</si>
  <si>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</si>
  <si>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</si>
  <si>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</si>
  <si>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</si>
  <si>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</si>
  <si>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</si>
  <si>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</si>
  <si>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</si>
  <si>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</si>
  <si>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</si>
  <si>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</si>
  <si>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</si>
  <si>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</si>
  <si>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</si>
  <si>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</si>
  <si>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</si>
  <si>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</si>
  <si>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</si>
  <si>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</si>
  <si>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</si>
  <si>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</si>
  <si>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</si>
  <si>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</si>
  <si>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</si>
  <si>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</si>
  <si>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</si>
  <si>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</si>
  <si>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</si>
  <si>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</si>
  <si>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</si>
  <si>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</si>
  <si>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</si>
  <si>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</si>
  <si>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</si>
  <si>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</si>
  <si>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</si>
  <si>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</si>
  <si>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</si>
  <si>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</si>
  <si>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</si>
  <si>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</si>
  <si>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</si>
  <si>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</si>
  <si>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</si>
  <si>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</si>
  <si>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</si>
  <si>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</si>
  <si>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</si>
  <si>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</si>
  <si>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</si>
  <si>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</si>
  <si>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</si>
  <si>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</si>
  <si>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</si>
  <si>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</si>
  <si>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</si>
  <si>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</si>
  <si>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</si>
  <si>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</si>
  <si>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</si>
  <si>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</si>
  <si>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</si>
  <si>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</si>
  <si>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</si>
  <si>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</si>
  <si>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</si>
  <si>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</si>
  <si>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</si>
  <si>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</si>
  <si>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</si>
  <si>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</si>
  <si>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</si>
  <si>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</si>
  <si>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</si>
  <si>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</si>
  <si>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</si>
  <si>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</si>
  <si>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</si>
  <si>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</si>
  <si>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</si>
  <si>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</si>
  <si>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</si>
  <si>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</si>
  <si>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</si>
  <si>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</si>
  <si>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</si>
  <si>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</si>
  <si>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</si>
  <si>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</si>
  <si>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</si>
  <si>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</si>
  <si>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</si>
  <si>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</si>
  <si>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</si>
  <si>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</si>
  <si>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</si>
  <si>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</si>
  <si>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</si>
  <si>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</si>
  <si>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</si>
  <si>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</si>
  <si>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</si>
  <si>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</si>
  <si>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</si>
  <si>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</si>
  <si>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</si>
  <si>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</si>
  <si>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</si>
  <si>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</si>
  <si>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</si>
  <si>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</si>
  <si>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</si>
  <si>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</si>
  <si>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</si>
  <si>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</si>
  <si>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</si>
  <si>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</si>
  <si>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</si>
  <si>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</si>
  <si>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</si>
  <si>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</si>
  <si>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</si>
  <si>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</si>
  <si>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</si>
  <si>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</si>
  <si>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</si>
  <si>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</si>
  <si>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</si>
  <si>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</si>
  <si>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</si>
  <si>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</si>
  <si>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</si>
  <si>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</si>
  <si>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</si>
  <si>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</si>
  <si>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</si>
  <si>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</si>
  <si>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</si>
  <si>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</si>
  <si>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</si>
  <si>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</si>
  <si>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</si>
  <si>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</si>
  <si>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</si>
  <si>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</si>
  <si>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</si>
  <si>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</si>
  <si>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</si>
  <si>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</si>
  <si>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</si>
  <si>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</si>
  <si>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</si>
  <si>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</si>
  <si>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</si>
  <si>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</si>
  <si>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</si>
  <si>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</si>
  <si>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</si>
  <si>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</si>
  <si>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</si>
  <si>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</si>
  <si>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</si>
  <si>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</si>
  <si>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</si>
  <si>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</si>
  <si>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</si>
  <si>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</si>
  <si>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</si>
  <si>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</si>
  <si>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</si>
  <si>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</si>
  <si>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</si>
  <si>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</si>
  <si>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</si>
  <si>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</si>
  <si>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</si>
  <si>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</si>
  <si>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</si>
  <si>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</si>
  <si>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</si>
  <si>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</si>
  <si>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</si>
  <si>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</si>
  <si>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</si>
  <si>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</si>
  <si>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</si>
  <si>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</si>
  <si>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</si>
  <si>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</si>
  <si>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</si>
  <si>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</si>
  <si>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</si>
  <si>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</si>
  <si>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</si>
  <si>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</si>
  <si>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</si>
  <si>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</si>
  <si>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</si>
  <si>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</si>
  <si>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</si>
  <si>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</si>
  <si>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</si>
  <si>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</si>
  <si>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</si>
  <si>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</si>
  <si>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</si>
  <si>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</si>
  <si>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</si>
  <si>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</si>
  <si>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</si>
  <si>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</si>
  <si>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</si>
  <si>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</si>
  <si>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</si>
  <si>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</si>
  <si>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</si>
  <si>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</si>
  <si>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</si>
  <si>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</si>
  <si>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</si>
  <si>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</si>
  <si>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</si>
  <si>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</si>
  <si>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</si>
  <si>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</si>
  <si>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</si>
  <si>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</si>
  <si>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</si>
  <si>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</si>
  <si>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</si>
  <si>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</si>
  <si>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</si>
  <si>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</si>
  <si>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</si>
  <si>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</si>
  <si>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</si>
  <si>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</si>
  <si>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</si>
  <si>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</si>
  <si>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</si>
  <si>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</si>
  <si>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</si>
  <si>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</si>
  <si>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</si>
  <si>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</si>
  <si>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</si>
  <si>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</si>
  <si>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</si>
  <si>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</si>
  <si>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</si>
  <si>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</si>
  <si>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</si>
  <si>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</si>
  <si>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</si>
  <si>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</si>
  <si>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</si>
  <si>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</si>
  <si>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</si>
  <si>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</si>
  <si>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</si>
  <si>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</si>
  <si>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</si>
  <si>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</si>
  <si>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</si>
  <si>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</si>
  <si>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</si>
  <si>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</si>
  <si>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</si>
  <si>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</si>
  <si>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</si>
  <si>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</si>
  <si>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</si>
  <si>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</si>
  <si>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</si>
  <si>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</si>
  <si>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</si>
  <si>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</si>
  <si>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</si>
  <si>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</si>
  <si>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</si>
  <si>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</si>
  <si>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</si>
  <si>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</si>
  <si>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</si>
  <si>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</si>
  <si>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</si>
  <si>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</si>
  <si>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</si>
  <si>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</si>
  <si>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</si>
  <si>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</si>
  <si>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</si>
  <si>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</si>
  <si>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</si>
  <si>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</si>
  <si>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</si>
  <si>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</si>
  <si>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</si>
  <si>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</si>
  <si>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</si>
  <si>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</si>
  <si>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</si>
  <si>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</si>
  <si>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</si>
  <si>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</si>
  <si>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</si>
  <si>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</si>
  <si>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</si>
  <si>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</si>
  <si>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</si>
  <si>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</si>
  <si>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</si>
  <si>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</si>
  <si>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</si>
  <si>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</si>
  <si>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</si>
  <si>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</si>
  <si>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</si>
  <si>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</si>
  <si>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</si>
  <si>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</si>
  <si>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</si>
  <si>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</si>
  <si>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</si>
  <si>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</si>
  <si>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</si>
  <si>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</si>
  <si>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</si>
  <si>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</si>
  <si>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</si>
  <si>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</si>
  <si>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</si>
  <si>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</si>
  <si>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</si>
  <si>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</si>
  <si>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</si>
  <si>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</si>
  <si>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</si>
  <si>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</si>
  <si>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</si>
  <si>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</si>
  <si>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</si>
  <si>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</si>
  <si>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</si>
  <si>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</si>
  <si>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</si>
  <si>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</si>
  <si>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</si>
  <si>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</si>
  <si>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</si>
  <si>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</si>
  <si>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</si>
  <si>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</si>
  <si>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</si>
  <si>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</si>
  <si>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</si>
  <si>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</si>
  <si>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</si>
  <si>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</si>
  <si>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</si>
  <si>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</si>
  <si>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</si>
  <si>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</si>
  <si>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</si>
  <si>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</si>
  <si>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</si>
  <si>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</si>
  <si>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</si>
  <si>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</si>
  <si>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</si>
  <si>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</si>
  <si>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</si>
  <si>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</si>
  <si>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</si>
  <si>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</si>
  <si>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</si>
  <si>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</si>
  <si>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</si>
  <si>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</si>
  <si>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</si>
  <si>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</si>
  <si>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</si>
  <si>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</si>
  <si>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</si>
  <si>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</si>
  <si>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</si>
  <si>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</si>
  <si>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</si>
  <si>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</si>
  <si>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</si>
  <si>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</si>
  <si>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</si>
  <si>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</si>
  <si>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</si>
  <si>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</si>
  <si>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</si>
  <si>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</si>
  <si>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</si>
  <si>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</si>
  <si>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</si>
  <si>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</si>
  <si>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</si>
  <si>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</si>
  <si>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</si>
  <si>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</si>
  <si>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</si>
  <si>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</si>
  <si>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</si>
  <si>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</si>
  <si>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</si>
  <si>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</si>
  <si>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</si>
  <si>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</si>
  <si>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</si>
  <si>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</si>
  <si>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</si>
  <si>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</si>
  <si>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</si>
  <si>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</si>
  <si>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</si>
  <si>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</si>
  <si>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</si>
  <si>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</si>
  <si>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</si>
  <si>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</si>
  <si>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</si>
  <si>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</si>
  <si>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</si>
  <si>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</si>
  <si>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</si>
  <si>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</si>
  <si>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</si>
  <si>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</si>
  <si>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</si>
  <si>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</si>
  <si>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</si>
  <si>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</si>
  <si>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</si>
  <si>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</si>
  <si>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</si>
  <si>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</si>
  <si>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</si>
  <si>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</si>
  <si>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</si>
  <si>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</si>
  <si>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</si>
  <si>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</si>
  <si>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</si>
  <si>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</si>
  <si>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</si>
  <si>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</si>
  <si>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</si>
  <si>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</si>
  <si>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</si>
  <si>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</si>
  <si>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</si>
  <si>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</si>
  <si>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</si>
  <si>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</si>
  <si>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</si>
  <si>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</si>
  <si>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</si>
  <si>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</si>
  <si>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</si>
  <si>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</si>
  <si>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</si>
  <si>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</si>
  <si>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</si>
  <si>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</si>
  <si>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</si>
  <si>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</si>
  <si>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</si>
  <si>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</si>
  <si>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</si>
  <si>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</si>
  <si>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</si>
  <si>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</si>
  <si>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</si>
  <si>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</si>
  <si>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</si>
  <si>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</si>
  <si>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</si>
  <si>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</si>
  <si>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</si>
  <si>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</si>
  <si>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</si>
  <si>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</si>
  <si>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</si>
  <si>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</si>
  <si>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</si>
  <si>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</si>
  <si>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</si>
  <si>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</si>
  <si>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</si>
  <si>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</si>
  <si>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</si>
  <si>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</si>
  <si>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</si>
  <si>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</si>
  <si>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</si>
  <si>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</si>
  <si>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</si>
  <si>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</si>
  <si>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</si>
  <si>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</si>
  <si>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</si>
  <si>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</si>
  <si>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</si>
  <si>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</si>
  <si>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</si>
  <si>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</si>
  <si>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</si>
  <si>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</si>
  <si>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</si>
  <si>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</si>
  <si>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</si>
  <si>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</si>
  <si>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</si>
  <si>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</si>
  <si>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</si>
  <si>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</si>
  <si>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</si>
  <si>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</si>
  <si>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</si>
  <si>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</si>
  <si>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</si>
  <si>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</si>
  <si>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</si>
  <si>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</si>
  <si>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</si>
  <si>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</si>
  <si>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</si>
  <si>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</si>
  <si>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</si>
  <si>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</si>
  <si>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</si>
  <si>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</si>
  <si>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</si>
  <si>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</si>
  <si>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</si>
  <si>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</si>
  <si>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</si>
  <si>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</si>
  <si>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</si>
  <si>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</si>
  <si>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</si>
  <si>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</si>
  <si>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</si>
  <si>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</si>
  <si>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</si>
  <si>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</si>
  <si>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</si>
  <si>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</si>
  <si>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</si>
  <si>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</si>
  <si>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</si>
  <si>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</si>
  <si>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</si>
  <si>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</si>
  <si>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</si>
  <si>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</si>
  <si>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</si>
  <si>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</si>
  <si>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</si>
  <si>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</si>
  <si>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</si>
  <si>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</si>
  <si>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</si>
  <si>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</si>
  <si>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</si>
  <si>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</si>
  <si>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</si>
  <si>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</si>
  <si>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</si>
  <si>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</si>
  <si>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</si>
  <si>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</si>
  <si>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</si>
  <si>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</si>
  <si>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</si>
  <si>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</si>
  <si>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</si>
  <si>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</si>
  <si>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</si>
  <si>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</si>
  <si>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</si>
  <si>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</si>
  <si>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</si>
  <si>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</si>
  <si>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</si>
  <si>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</si>
  <si>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</si>
  <si>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</si>
  <si>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</si>
  <si>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</si>
  <si>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</si>
  <si>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</si>
  <si>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</si>
  <si>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</si>
  <si>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</si>
  <si>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</si>
  <si>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</si>
  <si>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</si>
  <si>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</si>
  <si>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</si>
  <si>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</si>
  <si>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</si>
  <si>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</si>
  <si>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</si>
  <si>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</si>
  <si>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</si>
  <si>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</si>
  <si>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</si>
  <si>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</si>
  <si>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</si>
  <si>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</si>
  <si>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</si>
  <si>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</si>
  <si>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</si>
  <si>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</si>
  <si>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</si>
  <si>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</si>
  <si>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</si>
  <si>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</si>
  <si>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</si>
  <si>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</si>
  <si>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</si>
  <si>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</si>
  <si>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</si>
  <si>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</si>
  <si>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</si>
  <si>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</si>
  <si>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</si>
  <si>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</si>
  <si>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</si>
  <si>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</si>
  <si>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</si>
  <si>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</si>
  <si>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</si>
  <si>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</si>
  <si>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</si>
  <si>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</si>
  <si>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</si>
  <si>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</si>
  <si>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</si>
  <si>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</si>
  <si>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</si>
  <si>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</si>
  <si>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</si>
  <si>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</si>
  <si>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</si>
  <si>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</si>
  <si>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</si>
  <si>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</si>
  <si>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</si>
  <si>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</si>
  <si>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</si>
  <si>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</si>
  <si>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</si>
  <si>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</si>
  <si>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</si>
  <si>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</si>
  <si>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</si>
  <si>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</si>
  <si>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</si>
  <si>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</si>
  <si>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</si>
  <si>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</si>
  <si>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</si>
  <si>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</si>
  <si>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</si>
  <si>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</si>
  <si>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</si>
  <si>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</si>
  <si>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</si>
  <si>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</si>
  <si>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</si>
  <si>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</si>
  <si>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</si>
  <si>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</si>
  <si>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</si>
  <si>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</si>
  <si>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</si>
  <si>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</si>
  <si>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</si>
  <si>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</si>
  <si>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</si>
  <si>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</si>
  <si>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</si>
  <si>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</si>
  <si>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</si>
  <si>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</si>
  <si>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</si>
  <si>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</si>
  <si>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</si>
  <si>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</si>
  <si>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</si>
  <si>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</si>
  <si>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</si>
  <si>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</si>
  <si>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</si>
  <si>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</si>
  <si>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</si>
  <si>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</si>
  <si>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</si>
  <si>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</si>
  <si>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</si>
  <si>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</si>
  <si>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</si>
  <si>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</si>
  <si>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</si>
  <si>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</si>
  <si>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</si>
  <si>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</si>
  <si>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</si>
  <si>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</si>
  <si>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</si>
  <si>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</si>
  <si>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</si>
  <si>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</si>
  <si>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</si>
  <si>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</si>
  <si>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</si>
  <si>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</si>
  <si>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</si>
  <si>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</si>
  <si>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</si>
  <si>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</si>
  <si>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</si>
  <si>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</si>
  <si>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</si>
  <si>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</si>
  <si>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</si>
  <si>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</si>
  <si>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</si>
  <si>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</si>
  <si>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</si>
  <si>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</si>
  <si>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</si>
  <si>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</si>
  <si>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</si>
  <si>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</si>
  <si>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</si>
  <si>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</si>
  <si>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</si>
  <si>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</si>
  <si>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</si>
  <si>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</si>
  <si>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</si>
  <si>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</si>
  <si>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</si>
  <si>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</si>
  <si>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</si>
  <si>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</si>
  <si>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</si>
  <si>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</si>
  <si>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</si>
  <si>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</si>
  <si>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</si>
  <si>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</si>
  <si>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</si>
  <si>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</si>
  <si>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</si>
  <si>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</si>
  <si>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</si>
  <si>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</si>
  <si>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</si>
  <si>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</si>
  <si>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</si>
  <si>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</si>
  <si>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</si>
  <si>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</si>
  <si>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</si>
  <si>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</si>
  <si>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</si>
  <si>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</si>
  <si>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</si>
  <si>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</si>
  <si>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</si>
  <si>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</si>
  <si>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</si>
  <si>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</si>
  <si>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</si>
  <si>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</si>
  <si>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</si>
  <si>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</si>
  <si>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</si>
  <si>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</si>
  <si>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</si>
  <si>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</si>
  <si>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</si>
  <si>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</si>
  <si>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</si>
  <si>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</si>
  <si>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</si>
  <si>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</si>
  <si>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</si>
  <si>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</si>
  <si>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</si>
  <si>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</si>
  <si>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</si>
  <si>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</si>
  <si>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</si>
  <si>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</si>
  <si>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</si>
  <si>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</si>
  <si>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</si>
  <si>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</si>
  <si>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</si>
  <si>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</si>
  <si>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</si>
  <si>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</si>
  <si>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</si>
  <si>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</si>
  <si>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</si>
  <si>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</si>
  <si>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</si>
  <si>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</si>
  <si>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</si>
  <si>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</si>
  <si>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</si>
  <si>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</si>
  <si>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</si>
  <si>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</si>
  <si>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</si>
  <si>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</si>
  <si>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</si>
  <si>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</si>
  <si>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</si>
  <si>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</si>
  <si>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</si>
  <si>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</si>
  <si>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</si>
  <si>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</si>
  <si>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</si>
  <si>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</si>
  <si>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</si>
  <si>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</si>
  <si>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</si>
  <si>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</si>
  <si>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</si>
  <si>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</si>
  <si>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</si>
  <si>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</si>
  <si>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</si>
  <si>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</si>
  <si>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</si>
  <si>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</si>
  <si>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</si>
  <si>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</si>
  <si>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</si>
  <si>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</si>
  <si>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</si>
  <si>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</si>
  <si>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</si>
  <si>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</si>
  <si>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</si>
  <si>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</si>
  <si>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</si>
  <si>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</si>
  <si>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</si>
  <si>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</si>
  <si>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</si>
  <si>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</si>
  <si>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</si>
  <si>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</si>
  <si>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</si>
  <si>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</si>
  <si>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</si>
  <si>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</si>
  <si>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</si>
  <si>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</si>
  <si>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</si>
  <si>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</si>
  <si>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</si>
  <si>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</si>
  <si>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</si>
  <si>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</si>
  <si>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</si>
  <si>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</si>
  <si>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</si>
  <si>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</si>
  <si>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</si>
  <si>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</si>
  <si>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</si>
  <si>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</si>
  <si>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</si>
  <si>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</si>
  <si>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</si>
  <si>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</si>
  <si>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</si>
  <si>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</si>
  <si>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</si>
  <si>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</si>
  <si>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</si>
  <si>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</si>
  <si>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</si>
  <si>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</si>
  <si>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</si>
  <si>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</si>
  <si>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</si>
  <si>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</si>
  <si>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</si>
  <si>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</si>
  <si>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</si>
  <si>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</si>
  <si>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</si>
  <si>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</si>
  <si>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</si>
  <si>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</si>
  <si>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</si>
  <si>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</si>
  <si>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</si>
  <si>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</si>
  <si>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</si>
  <si>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</si>
  <si>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</si>
  <si>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</si>
  <si>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</si>
  <si>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</si>
  <si>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</si>
  <si>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</si>
  <si>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</si>
  <si>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</si>
  <si>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</si>
  <si>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</si>
  <si>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</si>
  <si>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</si>
  <si>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</si>
  <si>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</si>
  <si>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</si>
  <si>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</si>
  <si>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</si>
  <si>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</si>
  <si>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</si>
  <si>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</si>
  <si>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</si>
  <si>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</si>
  <si>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</si>
  <si>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</si>
  <si>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</si>
  <si>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</si>
  <si>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</si>
  <si>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</si>
  <si>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</si>
  <si>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</si>
  <si>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</si>
  <si>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</si>
  <si>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</si>
  <si>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</si>
  <si>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</si>
  <si>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</si>
  <si>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</si>
  <si>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</si>
  <si>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</si>
  <si>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</si>
  <si>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</si>
  <si>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</si>
  <si>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</si>
  <si>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</si>
  <si>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</si>
  <si>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</si>
  <si>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</si>
  <si>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</si>
  <si>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</si>
  <si>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</si>
  <si>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</si>
  <si>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</si>
  <si>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</si>
  <si>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</si>
  <si>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</si>
  <si>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</si>
  <si>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</si>
  <si>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</si>
  <si>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</si>
  <si>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</si>
  <si>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</si>
  <si>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</si>
  <si>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</si>
  <si>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</si>
  <si>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</si>
  <si>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</si>
  <si>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</si>
  <si>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</si>
  <si>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</si>
  <si>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</si>
  <si>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</si>
  <si>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</si>
  <si>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</si>
  <si>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</si>
  <si>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</si>
  <si>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</si>
  <si>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</si>
  <si>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</si>
  <si>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</si>
  <si>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</si>
  <si>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</si>
  <si>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</si>
  <si>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</si>
  <si>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</si>
  <si>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</si>
  <si>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</si>
  <si>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</si>
  <si>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</si>
  <si>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</si>
  <si>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</si>
  <si>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</si>
  <si>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</si>
  <si>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</si>
  <si>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</si>
  <si>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</si>
  <si>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</si>
  <si>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</si>
  <si>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</si>
  <si>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</si>
  <si>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</si>
  <si>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</si>
  <si>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</si>
  <si>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</si>
  <si>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</si>
  <si>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</si>
  <si>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</si>
  <si>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</si>
  <si>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</si>
  <si>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</si>
  <si>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</si>
  <si>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</si>
  <si>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</si>
  <si>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</si>
  <si>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</si>
  <si>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</si>
  <si>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</si>
  <si>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</si>
  <si>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</si>
  <si>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</si>
  <si>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</si>
  <si>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</si>
  <si>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</si>
  <si>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</si>
  <si>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</si>
  <si>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</si>
  <si>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</si>
  <si>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</si>
  <si>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</si>
  <si>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</si>
  <si>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</si>
  <si>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</si>
  <si>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</si>
  <si>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</si>
  <si>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</si>
  <si>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</si>
  <si>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</si>
  <si>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</si>
  <si>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</si>
  <si>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</si>
  <si>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</si>
  <si>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</si>
  <si>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</si>
  <si>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</si>
  <si>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</si>
  <si>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</si>
  <si>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</si>
  <si>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</si>
  <si>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</si>
  <si>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</si>
  <si>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</si>
  <si>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</si>
  <si>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</si>
  <si>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</si>
  <si>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</si>
  <si>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</si>
  <si>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</si>
  <si>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</si>
  <si>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</si>
  <si>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</si>
  <si>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</si>
  <si>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</si>
  <si>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</si>
  <si>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</si>
  <si>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</si>
  <si>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</si>
  <si>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</si>
  <si>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</si>
  <si>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</si>
  <si>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</si>
  <si>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</si>
  <si>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</si>
  <si>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</si>
  <si>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</si>
  <si>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</si>
  <si>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</si>
  <si>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</si>
  <si>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</si>
  <si>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</si>
  <si>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</si>
  <si>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</si>
  <si>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</si>
  <si>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</si>
  <si>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</si>
  <si>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</si>
  <si>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</si>
  <si>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</si>
  <si>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</si>
  <si>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</si>
  <si>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</si>
  <si>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</si>
  <si>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</si>
  <si>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</si>
  <si>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</si>
  <si>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</si>
  <si>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</si>
  <si>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</si>
  <si>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</si>
  <si>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</si>
  <si>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</si>
  <si>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</si>
  <si>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</si>
  <si>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</si>
  <si>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</si>
  <si>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</si>
  <si>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</si>
  <si>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</si>
  <si>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</si>
  <si>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</si>
  <si>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</si>
  <si>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</si>
  <si>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</si>
  <si>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</si>
  <si>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</si>
  <si>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</si>
  <si>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</si>
  <si>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</si>
  <si>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</si>
  <si>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</si>
  <si>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</si>
  <si>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</si>
  <si>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</si>
  <si>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</si>
  <si>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</si>
  <si>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</si>
  <si>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</si>
  <si>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</si>
  <si>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</si>
  <si>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</si>
  <si>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</si>
  <si>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</si>
  <si>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</si>
  <si>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</si>
  <si>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</si>
  <si>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</si>
  <si>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</si>
  <si>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</si>
  <si>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</si>
  <si>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</si>
  <si>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</si>
  <si>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</si>
  <si>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</si>
  <si>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</si>
  <si>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</si>
  <si>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</si>
  <si>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</si>
  <si>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</si>
  <si>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</si>
  <si>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</si>
  <si>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</si>
  <si>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</si>
  <si>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</si>
  <si>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</si>
  <si>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</si>
  <si>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</si>
  <si>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</si>
  <si>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</si>
  <si>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</si>
  <si>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</si>
  <si>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</si>
  <si>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</si>
  <si>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</si>
  <si>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</si>
  <si>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</si>
  <si>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</si>
  <si>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</si>
  <si>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</si>
  <si>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</si>
  <si>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</si>
  <si>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</si>
  <si>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</si>
  <si>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</si>
  <si>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</si>
  <si>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</si>
  <si>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</si>
  <si>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</si>
  <si>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</si>
  <si>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</si>
  <si>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</si>
  <si>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</si>
  <si>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</si>
  <si>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</si>
  <si>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</si>
  <si>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</si>
  <si>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</si>
  <si>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</si>
  <si>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</si>
  <si>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</si>
  <si>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</si>
  <si>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</si>
  <si>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</si>
  <si>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</si>
  <si>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</si>
  <si>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</si>
  <si>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</si>
  <si>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</si>
  <si>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</si>
  <si>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</si>
  <si>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</si>
  <si>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</si>
  <si>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</si>
  <si>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</si>
  <si>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</si>
  <si>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</si>
  <si>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</si>
  <si>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</si>
  <si>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</si>
  <si>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</si>
  <si>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</si>
  <si>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</si>
  <si>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</si>
  <si>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</si>
  <si>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</si>
  <si>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</si>
  <si>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</si>
  <si>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</si>
  <si>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</si>
  <si>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</si>
  <si>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</si>
  <si>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</si>
  <si>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</si>
  <si>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</si>
  <si>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</si>
  <si>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</si>
  <si>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</si>
  <si>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</si>
  <si>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</si>
  <si>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</si>
  <si>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</si>
  <si>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</si>
  <si>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</si>
  <si>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</si>
  <si>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</si>
  <si>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</si>
  <si>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</si>
  <si>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</si>
  <si>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</si>
  <si>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</si>
  <si>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</si>
  <si>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</si>
  <si>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</si>
  <si>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</si>
  <si>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</si>
  <si>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</si>
  <si>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</si>
  <si>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</si>
  <si>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</si>
  <si>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</si>
  <si>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</si>
  <si>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</si>
  <si>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</si>
  <si>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</si>
  <si>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</si>
  <si>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</si>
  <si>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</si>
  <si>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</si>
  <si>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</si>
  <si>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</si>
  <si>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</si>
  <si>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</si>
  <si>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</si>
  <si>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</si>
  <si>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</si>
  <si>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</si>
  <si>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</si>
  <si>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</si>
  <si>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</si>
  <si>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</si>
  <si>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</si>
  <si>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</si>
  <si>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</si>
  <si>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</si>
  <si>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</si>
  <si>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</si>
  <si>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</si>
  <si>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</si>
  <si>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</si>
  <si>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</si>
  <si>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</si>
  <si>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</si>
  <si>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</si>
  <si>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</si>
  <si>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</si>
  <si>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</si>
  <si>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</si>
  <si>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</si>
  <si>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</si>
  <si>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</si>
  <si>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</si>
  <si>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</si>
  <si>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</si>
  <si>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</si>
  <si>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</si>
  <si>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</si>
  <si>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</si>
  <si>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</si>
  <si>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</si>
  <si>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</si>
  <si>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</si>
  <si>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</si>
  <si>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</si>
  <si>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</si>
  <si>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</si>
  <si>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</si>
  <si>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</si>
  <si>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</si>
  <si>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</si>
  <si>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</si>
  <si>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</si>
  <si>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</si>
  <si>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</si>
  <si>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</si>
  <si>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</si>
  <si>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</si>
  <si>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</si>
  <si>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</si>
  <si>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</si>
  <si>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</si>
  <si>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</si>
  <si>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</si>
  <si>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</si>
  <si>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</si>
  <si>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</si>
  <si>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</si>
  <si>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</si>
  <si>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</si>
  <si>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</si>
  <si>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</si>
  <si>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</si>
  <si>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</si>
  <si>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</si>
  <si>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</si>
  <si>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</si>
  <si>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</si>
  <si>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</si>
  <si>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</si>
  <si>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</si>
  <si>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</si>
  <si>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</si>
  <si>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</si>
  <si>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</si>
  <si>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</si>
  <si>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</si>
  <si>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</si>
  <si>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</si>
  <si>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</si>
  <si>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</si>
  <si>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</si>
  <si>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</si>
  <si>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</si>
  <si>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</si>
  <si>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</si>
  <si>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</si>
  <si>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</si>
  <si>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</si>
  <si>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</si>
  <si>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</si>
  <si>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</si>
  <si>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</si>
  <si>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</si>
  <si>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</si>
  <si>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</si>
  <si>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</si>
  <si>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</si>
  <si>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</si>
  <si>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</si>
  <si>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</si>
  <si>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</si>
  <si>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</si>
  <si>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</si>
  <si>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</si>
  <si>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</si>
  <si>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</si>
  <si>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</si>
  <si>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</si>
  <si>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</si>
  <si>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</si>
  <si>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</si>
  <si>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</si>
  <si>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</si>
  <si>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</si>
  <si>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</si>
  <si>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</si>
  <si>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</si>
  <si>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</si>
  <si>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</si>
  <si>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</si>
  <si>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</si>
  <si>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</si>
  <si>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</si>
  <si>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</si>
  <si>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</si>
  <si>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</si>
  <si>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</si>
  <si>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</si>
  <si>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</si>
  <si>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</si>
  <si>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</si>
  <si>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</si>
  <si>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</si>
  <si>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</si>
  <si>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</si>
  <si>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</si>
  <si>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</si>
  <si>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</si>
  <si>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</si>
  <si>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</si>
  <si>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</si>
  <si>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</si>
  <si>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</si>
  <si>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</si>
  <si>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</si>
  <si>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</si>
  <si>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</si>
  <si>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</si>
  <si>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</si>
  <si>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</si>
  <si>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</si>
  <si>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</si>
  <si>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</si>
  <si>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</si>
  <si>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</si>
  <si>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</si>
  <si>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</si>
  <si>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</si>
  <si>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</si>
  <si>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</si>
  <si>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</si>
  <si>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</si>
  <si>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</si>
  <si>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</si>
  <si>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</si>
  <si>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</si>
  <si>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</si>
  <si>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</si>
  <si>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</si>
  <si>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</si>
  <si>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</si>
  <si>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</si>
  <si>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</si>
  <si>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</si>
  <si>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</si>
  <si>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</si>
  <si>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</si>
  <si>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</si>
  <si>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</si>
  <si>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</si>
  <si>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</si>
  <si>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</si>
  <si>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</si>
  <si>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</si>
  <si>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</si>
  <si>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</si>
  <si>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</si>
  <si>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</si>
  <si>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</si>
  <si>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</si>
  <si>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</si>
  <si>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</si>
  <si>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</si>
  <si>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</si>
  <si>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</si>
  <si>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</si>
  <si>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</si>
  <si>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</si>
  <si>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</si>
  <si>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</si>
  <si>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</si>
  <si>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</si>
  <si>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</si>
  <si>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</si>
  <si>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</si>
  <si>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</si>
  <si>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</si>
  <si>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</si>
  <si>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</si>
  <si>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</si>
  <si>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</si>
  <si>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</si>
  <si>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</si>
  <si>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</si>
  <si>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</si>
  <si>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</si>
  <si>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</si>
  <si>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</si>
  <si>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</si>
  <si>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</si>
  <si>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</si>
  <si>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</si>
  <si>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</si>
  <si>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</si>
  <si>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</si>
  <si>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</si>
  <si>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</si>
  <si>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</si>
  <si>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</si>
  <si>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</si>
  <si>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</si>
  <si>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</si>
  <si>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</si>
  <si>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</si>
  <si>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</si>
  <si>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</si>
  <si>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</si>
  <si>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</si>
  <si>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</si>
  <si>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</si>
  <si>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</si>
  <si>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</si>
  <si>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</si>
  <si>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</si>
  <si>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</si>
  <si>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</si>
  <si>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</si>
  <si>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</si>
  <si>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</si>
  <si>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</si>
  <si>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</si>
  <si>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</si>
  <si>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</si>
  <si>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</si>
  <si>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</si>
  <si>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</si>
  <si>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</si>
  <si>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</si>
  <si>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</si>
  <si>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</si>
  <si>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</si>
  <si>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</si>
  <si>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</si>
  <si>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</si>
  <si>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</si>
  <si>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</si>
  <si>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</si>
  <si>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</si>
  <si>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</si>
  <si>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</si>
  <si>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</si>
  <si>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</si>
  <si>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</si>
  <si>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</si>
  <si>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</si>
  <si>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</si>
  <si>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</si>
  <si>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</si>
  <si>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</si>
  <si>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</si>
  <si>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</si>
  <si>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</si>
  <si>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</si>
  <si>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</si>
  <si>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</si>
  <si>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</si>
  <si>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</si>
  <si>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</si>
  <si>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</si>
  <si>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</si>
  <si>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</si>
  <si>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</si>
  <si>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</si>
  <si>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</si>
  <si>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</si>
  <si>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</si>
  <si>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</si>
  <si>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</si>
  <si>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</si>
  <si>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</si>
  <si>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</si>
  <si>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</si>
  <si>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</si>
  <si>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</si>
  <si>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</si>
  <si>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</si>
  <si>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</si>
  <si>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</si>
  <si>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</si>
  <si>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</si>
  <si>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</si>
  <si>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</si>
  <si>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</si>
  <si>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</si>
  <si>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</si>
  <si>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</si>
  <si>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</si>
  <si>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</si>
  <si>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</si>
  <si>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</si>
  <si>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</si>
  <si>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</si>
  <si>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</si>
  <si>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</si>
  <si>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</si>
  <si>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</si>
  <si>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</si>
  <si>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</si>
  <si>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</si>
  <si>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</si>
  <si>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</si>
  <si>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</si>
  <si>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</si>
  <si>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</si>
  <si>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</si>
  <si>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</si>
  <si>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</si>
  <si>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</si>
  <si>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</si>
  <si>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</si>
  <si>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</si>
  <si>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</si>
  <si>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</si>
  <si>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</si>
  <si>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</si>
  <si>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</si>
  <si>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</si>
  <si>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</si>
  <si>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</si>
  <si>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</si>
  <si>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</si>
  <si>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</si>
  <si>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</si>
  <si>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</si>
  <si>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</si>
  <si>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</si>
  <si>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</si>
  <si>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</si>
  <si>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</si>
  <si>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</si>
  <si>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</si>
  <si>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</si>
  <si>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</si>
  <si>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</si>
  <si>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</si>
  <si>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</si>
  <si>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</si>
  <si>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</si>
  <si>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</si>
  <si>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</si>
  <si>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</si>
  <si>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</si>
  <si>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</si>
  <si>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</si>
  <si>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</si>
  <si>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</si>
  <si>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</si>
  <si>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</si>
  <si>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</si>
  <si>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</si>
  <si>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</si>
  <si>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</si>
  <si>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</si>
  <si>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</si>
  <si>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</si>
  <si>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</si>
  <si>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</si>
  <si>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</si>
  <si>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</si>
  <si>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</si>
  <si>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</si>
  <si>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</si>
  <si>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</si>
  <si>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</si>
  <si>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</si>
  <si>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</si>
  <si>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</si>
  <si>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</si>
  <si>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</si>
  <si>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</si>
  <si>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</si>
  <si>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</si>
  <si>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</si>
  <si>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</si>
  <si>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</si>
  <si>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</si>
  <si>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</si>
  <si>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</si>
  <si>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</si>
  <si>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</si>
  <si>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</si>
  <si>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</si>
  <si>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</si>
  <si>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</si>
  <si>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</si>
  <si>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</si>
  <si>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</si>
  <si>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</si>
  <si>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</si>
  <si>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</si>
  <si>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</si>
  <si>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</si>
  <si>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</si>
  <si>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</si>
  <si>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</si>
  <si>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</si>
  <si>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</si>
  <si>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</si>
  <si>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</si>
  <si>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</si>
  <si>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</si>
  <si>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</si>
  <si>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</si>
  <si>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</si>
  <si>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</si>
  <si>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</si>
  <si>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</si>
  <si>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</si>
  <si>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</si>
  <si>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</si>
  <si>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</si>
  <si>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</si>
  <si>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</si>
  <si>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</si>
  <si>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</si>
  <si>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</si>
  <si>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</si>
  <si>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</si>
  <si>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</si>
  <si>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</si>
  <si>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</si>
  <si>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</si>
  <si>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</si>
  <si>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</si>
  <si>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</si>
  <si>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</si>
  <si>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</si>
  <si>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</si>
  <si>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</si>
  <si>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</si>
  <si>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</si>
  <si>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</si>
  <si>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</si>
  <si>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</si>
  <si>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</si>
  <si>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</si>
  <si>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</si>
  <si>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</si>
  <si>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</si>
  <si>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</si>
  <si>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</si>
  <si>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</si>
  <si>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</si>
  <si>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</si>
  <si>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</si>
  <si>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</si>
  <si>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</si>
  <si>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</si>
  <si>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</si>
  <si>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</si>
  <si>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</si>
  <si>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</si>
  <si>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</si>
  <si>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</si>
  <si>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</si>
  <si>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</si>
  <si>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</si>
  <si>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</si>
  <si>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</si>
  <si>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</si>
  <si>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</si>
  <si>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</si>
  <si>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</si>
  <si>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</si>
  <si>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</si>
  <si>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</si>
  <si>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</si>
  <si>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</si>
  <si>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</si>
  <si>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</si>
  <si>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</si>
  <si>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</si>
  <si>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</si>
  <si>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</si>
  <si>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</si>
  <si>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</si>
  <si>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</si>
  <si>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</si>
  <si>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</si>
  <si>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</si>
  <si>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</si>
  <si>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</si>
  <si>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</si>
  <si>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</si>
  <si>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</si>
  <si>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</si>
  <si>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</si>
  <si>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</si>
  <si>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</si>
  <si>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</si>
  <si>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</si>
  <si>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</si>
  <si>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</si>
  <si>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</si>
  <si>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</si>
  <si>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</si>
  <si>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</si>
  <si>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</si>
  <si>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</si>
  <si>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</si>
  <si>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</si>
  <si>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</si>
  <si>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</si>
  <si>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</si>
  <si>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</si>
  <si>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</si>
  <si>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</si>
  <si>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</si>
  <si>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</si>
  <si>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</si>
  <si>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</si>
  <si>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</si>
  <si>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</si>
  <si>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</si>
  <si>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</si>
  <si>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</si>
  <si>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</si>
  <si>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</si>
  <si>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</si>
  <si>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</si>
  <si>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</si>
  <si>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</si>
  <si>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</si>
  <si>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</si>
  <si>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</si>
  <si>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</si>
  <si>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</si>
  <si>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</si>
  <si>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</si>
  <si>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</si>
  <si>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</si>
  <si>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</si>
  <si>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</si>
  <si>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</si>
  <si>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</si>
  <si>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</si>
  <si>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</si>
  <si>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</si>
  <si>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</si>
  <si>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</si>
  <si>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</si>
  <si>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</si>
  <si>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</si>
  <si>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</si>
  <si>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</si>
  <si>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</si>
  <si>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</si>
  <si>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</si>
  <si>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</si>
  <si>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</si>
  <si>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</si>
  <si>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</si>
  <si>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</si>
  <si>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</si>
  <si>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</si>
  <si>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</si>
  <si>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</si>
  <si>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</si>
  <si>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</si>
  <si>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</si>
  <si>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</si>
  <si>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</si>
  <si>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</si>
  <si>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</si>
  <si>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</si>
  <si>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</si>
  <si>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</si>
  <si>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</si>
  <si>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</si>
  <si>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</si>
  <si>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</si>
  <si>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</si>
  <si>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</si>
  <si>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</si>
  <si>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</si>
  <si>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</si>
  <si>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</si>
  <si>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</si>
  <si>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</si>
  <si>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</si>
  <si>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</si>
  <si>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</si>
  <si>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</si>
  <si>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</si>
  <si>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</si>
  <si>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</si>
  <si>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</si>
  <si>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</si>
  <si>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</si>
  <si>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</si>
  <si>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</si>
  <si>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</si>
  <si>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</si>
  <si>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</si>
  <si>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</si>
  <si>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</si>
  <si>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</si>
  <si>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</si>
  <si>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</si>
  <si>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</si>
  <si>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</si>
  <si>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</si>
  <si>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</si>
  <si>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</si>
  <si>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</si>
  <si>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</si>
  <si>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</si>
  <si>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</si>
  <si>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</si>
  <si>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</si>
  <si>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</si>
  <si>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</si>
  <si>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</si>
  <si>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</si>
  <si>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</si>
  <si>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</si>
  <si>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</si>
  <si>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</si>
  <si>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</si>
  <si>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</si>
  <si>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</si>
  <si>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</si>
  <si>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</si>
  <si>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</si>
  <si>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</si>
  <si>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</si>
  <si>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</si>
  <si>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</si>
  <si>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</si>
  <si>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</si>
  <si>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</si>
  <si>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</si>
  <si>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</si>
  <si>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</si>
  <si>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</si>
  <si>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</si>
  <si>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</si>
  <si>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</si>
  <si>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</si>
  <si>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</si>
  <si>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</si>
  <si>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</si>
  <si>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</si>
  <si>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</si>
  <si>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</si>
  <si>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</si>
  <si>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</si>
  <si>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</si>
  <si>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</si>
  <si>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</si>
  <si>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</si>
  <si>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</si>
  <si>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</si>
  <si>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</si>
  <si>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</si>
  <si>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</si>
  <si>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</si>
  <si>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</si>
  <si>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</si>
  <si>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</si>
  <si>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</si>
  <si>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</si>
  <si>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</si>
  <si>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</si>
  <si>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</si>
  <si>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</si>
  <si>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</si>
  <si>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</si>
  <si>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</si>
  <si>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</si>
  <si>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</si>
  <si>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</si>
  <si>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</si>
  <si>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</si>
  <si>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</si>
  <si>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</si>
  <si>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</si>
  <si>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</si>
  <si>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</si>
  <si>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</si>
  <si>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</si>
  <si>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</si>
  <si>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</si>
  <si>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</si>
  <si>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</si>
  <si>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</si>
  <si>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</si>
  <si>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</si>
  <si>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</si>
  <si>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</si>
  <si>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</si>
  <si>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</si>
  <si>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</si>
  <si>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</si>
  <si>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</si>
  <si>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</si>
  <si>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</si>
  <si>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</si>
  <si>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</si>
  <si>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</si>
  <si>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</si>
  <si>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</si>
  <si>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</si>
  <si>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</si>
  <si>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</si>
  <si>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</si>
  <si>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</si>
  <si>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</si>
  <si>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</si>
  <si>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</si>
  <si>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</si>
  <si>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</si>
  <si>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</si>
  <si>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</si>
  <si>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</si>
  <si>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</si>
  <si>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</si>
  <si>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</si>
  <si>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</si>
  <si>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</si>
  <si>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</si>
  <si>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</si>
  <si>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</si>
  <si>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</si>
  <si>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</si>
  <si>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</si>
  <si>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</si>
  <si>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</si>
  <si>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</si>
  <si>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</si>
  <si>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</si>
  <si>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</si>
  <si>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</si>
  <si>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</si>
  <si>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</si>
  <si>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</si>
  <si>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</si>
  <si>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</si>
  <si>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</si>
  <si>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</si>
  <si>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</si>
  <si>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</si>
  <si>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</si>
  <si>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</si>
  <si>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</si>
  <si>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</si>
  <si>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</si>
  <si>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</si>
  <si>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</si>
  <si>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</si>
  <si>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</si>
  <si>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</si>
  <si>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</si>
  <si>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</si>
  <si>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</si>
  <si>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</si>
  <si>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</si>
  <si>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</si>
  <si>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</si>
  <si>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</si>
  <si>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</si>
  <si>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</si>
  <si>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</si>
  <si>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</si>
  <si>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</si>
  <si>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</si>
  <si>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</si>
  <si>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</si>
  <si>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</si>
  <si>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</si>
  <si>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</si>
  <si>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</si>
  <si>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</si>
  <si>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</si>
  <si>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</si>
  <si>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</si>
  <si>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</si>
  <si>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</si>
  <si>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</si>
  <si>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</si>
  <si>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</si>
  <si>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</si>
  <si>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</si>
  <si>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</si>
  <si>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</si>
  <si>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</si>
  <si>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</si>
  <si>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</si>
  <si>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</si>
  <si>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</si>
  <si>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</si>
  <si>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</si>
  <si>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</si>
  <si>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</si>
  <si>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</si>
  <si>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</si>
  <si>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</si>
  <si>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</si>
  <si>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</si>
  <si>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</si>
  <si>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</si>
  <si>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</si>
  <si>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</si>
  <si>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</si>
  <si>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</si>
  <si>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</si>
  <si>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</si>
  <si>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</si>
  <si>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</si>
  <si>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</si>
  <si>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</si>
  <si>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</si>
  <si>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</si>
  <si>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</si>
  <si>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</si>
  <si>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</si>
  <si>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</si>
  <si>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</si>
  <si>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</si>
  <si>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</si>
  <si>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</si>
  <si>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</si>
  <si>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</si>
  <si>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</si>
  <si>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</si>
  <si>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</si>
  <si>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</si>
  <si>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</si>
  <si>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</si>
  <si>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</si>
  <si>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</si>
  <si>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</si>
  <si>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</si>
  <si>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</si>
  <si>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</si>
  <si>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</si>
  <si>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</si>
  <si>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</si>
  <si>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</si>
  <si>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</si>
  <si>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</si>
  <si>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</si>
  <si>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</si>
  <si>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</si>
  <si>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</si>
  <si>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</si>
  <si>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</si>
  <si>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</si>
  <si>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</si>
  <si>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</si>
  <si>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</si>
  <si>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</si>
  <si>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</si>
  <si>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</si>
  <si>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</si>
  <si>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</si>
  <si>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</si>
  <si>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</si>
  <si>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</si>
  <si>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</si>
  <si>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</si>
  <si>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</si>
  <si>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</si>
  <si>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</si>
  <si>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</si>
  <si>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</si>
  <si>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</si>
  <si>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</si>
  <si>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</si>
  <si>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</si>
  <si>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</si>
  <si>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</si>
  <si>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</si>
  <si>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</si>
  <si>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</si>
  <si>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</si>
  <si>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</si>
  <si>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</si>
  <si>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</si>
  <si>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</si>
  <si>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</si>
  <si>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</si>
  <si>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</si>
  <si>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</si>
  <si>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</si>
  <si>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</si>
  <si>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</si>
  <si>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</si>
  <si>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</si>
  <si>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</si>
  <si>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</si>
  <si>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</si>
  <si>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</si>
  <si>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</si>
  <si>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</si>
  <si>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</si>
  <si>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</si>
  <si>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</si>
  <si>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</si>
  <si>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</si>
  <si>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</si>
  <si>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</si>
  <si>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</si>
  <si>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</si>
  <si>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</si>
  <si>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</si>
  <si>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</si>
  <si>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</si>
  <si>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</si>
  <si>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</si>
  <si>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</si>
  <si>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</si>
  <si>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</si>
  <si>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</si>
  <si>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</si>
  <si>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</si>
  <si>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</si>
  <si>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</si>
  <si>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</si>
  <si>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</si>
  <si>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</si>
  <si>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</si>
  <si>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</si>
  <si>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</si>
  <si>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</si>
  <si>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</si>
  <si>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</si>
  <si>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</si>
  <si>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</si>
  <si>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</si>
  <si>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</si>
  <si>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</si>
  <si>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</si>
  <si>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</si>
  <si>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</si>
  <si>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</si>
  <si>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</si>
  <si>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</si>
  <si>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</si>
  <si>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</si>
  <si>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</si>
  <si>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</si>
  <si>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</si>
  <si>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</si>
  <si>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</si>
  <si>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</si>
  <si>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</si>
  <si>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</si>
  <si>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</si>
  <si>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</si>
  <si>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</si>
  <si>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</si>
  <si>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</si>
  <si>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</si>
  <si>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</si>
  <si>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</si>
  <si>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</si>
  <si>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</si>
  <si>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</si>
  <si>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</si>
  <si>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</si>
  <si>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</si>
  <si>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</si>
  <si>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</si>
  <si>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</si>
  <si>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</si>
  <si>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</si>
  <si>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</si>
  <si>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</si>
  <si>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</si>
  <si>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</si>
  <si>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</si>
  <si>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</si>
  <si>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</si>
  <si>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</si>
  <si>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</si>
  <si>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</si>
  <si>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</si>
  <si>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</si>
  <si>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</si>
  <si>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</si>
  <si>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</si>
  <si>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</si>
  <si>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</si>
  <si>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</si>
  <si>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</si>
  <si>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</si>
  <si>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</si>
  <si>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</si>
  <si>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</si>
  <si>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</si>
  <si>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</si>
  <si>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</si>
  <si>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</si>
  <si>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</si>
  <si>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</si>
  <si>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</si>
  <si>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</si>
  <si>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</si>
  <si>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</si>
  <si>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</si>
  <si>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</si>
  <si>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</si>
  <si>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</si>
  <si>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</si>
  <si>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</si>
  <si>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</si>
  <si>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</si>
  <si>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</si>
  <si>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</si>
  <si>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</si>
  <si>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</si>
  <si>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</si>
  <si>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</si>
  <si>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</si>
  <si>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</si>
  <si>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</si>
  <si>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</si>
  <si>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</si>
  <si>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</si>
  <si>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</si>
  <si>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</si>
  <si>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</si>
  <si>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</si>
  <si>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</si>
  <si>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</si>
  <si>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</si>
  <si>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</si>
  <si>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</si>
  <si>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</si>
  <si>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</si>
  <si>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</si>
  <si>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</si>
  <si>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</si>
  <si>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</si>
  <si>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</si>
  <si>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</si>
  <si>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</si>
  <si>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</si>
  <si>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</si>
  <si>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</si>
  <si>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</si>
  <si>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</si>
  <si>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</si>
  <si>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</si>
  <si>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</si>
  <si>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</si>
  <si>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</si>
  <si>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</si>
  <si>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</si>
  <si>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</si>
  <si>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</si>
  <si>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</si>
  <si>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</si>
  <si>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</si>
  <si>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</si>
  <si>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</si>
  <si>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</si>
  <si>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</si>
  <si>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</si>
  <si>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</si>
  <si>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</si>
  <si>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</si>
  <si>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</si>
  <si>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</si>
  <si>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</si>
  <si>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</si>
  <si>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</si>
  <si>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</si>
  <si>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</si>
  <si>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</si>
  <si>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</si>
  <si>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</si>
  <si>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</si>
  <si>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</si>
  <si>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</si>
  <si>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</si>
  <si>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</si>
  <si>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</si>
  <si>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</si>
  <si>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</si>
  <si>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</si>
  <si>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</si>
  <si>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</si>
  <si>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</si>
  <si>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</si>
  <si>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</si>
  <si>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</si>
  <si>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</si>
  <si>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</si>
  <si>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</si>
  <si>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</si>
  <si>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</si>
  <si>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</si>
  <si>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</si>
  <si>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</si>
  <si>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</si>
  <si>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</si>
  <si>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</si>
  <si>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</si>
  <si>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</si>
  <si>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</si>
  <si>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</si>
  <si>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</si>
  <si>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</si>
  <si>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</si>
  <si>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</si>
  <si>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</si>
  <si>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</si>
  <si>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</si>
  <si>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</si>
  <si>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</si>
  <si>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</si>
  <si>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</si>
  <si>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</si>
  <si>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</si>
  <si>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</si>
  <si>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</si>
  <si>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</si>
  <si>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</si>
  <si>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</si>
  <si>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</si>
  <si>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</si>
  <si>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</si>
  <si>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</si>
  <si>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</si>
  <si>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</si>
  <si>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</si>
  <si>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</si>
  <si>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</si>
  <si>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</si>
  <si>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</si>
  <si>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</si>
  <si>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</si>
  <si>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</si>
  <si>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</si>
  <si>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</si>
  <si>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</si>
  <si>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</si>
  <si>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</si>
  <si>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</si>
  <si>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</si>
  <si>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</si>
  <si>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</si>
  <si>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</si>
  <si>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</si>
  <si>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</si>
  <si>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</si>
  <si>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</si>
  <si>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</si>
  <si>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</si>
  <si>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</si>
  <si>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</si>
  <si>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</si>
  <si>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</si>
  <si>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</si>
  <si>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</si>
  <si>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</si>
  <si>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</si>
  <si>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</si>
  <si>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</si>
  <si>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</si>
  <si>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</si>
  <si>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</si>
  <si>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</si>
  <si>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</si>
  <si>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</si>
  <si>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</si>
  <si>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</si>
  <si>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</si>
  <si>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</si>
  <si>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</si>
  <si>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</si>
  <si>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</si>
  <si>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</si>
  <si>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</si>
  <si>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</si>
  <si>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</si>
  <si>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</si>
  <si>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</si>
  <si>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</si>
  <si>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</si>
  <si>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</si>
  <si>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</si>
  <si>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</si>
  <si>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</si>
  <si>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</si>
  <si>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</si>
  <si>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</si>
  <si>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</si>
  <si>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</si>
  <si>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</si>
  <si>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</si>
  <si>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</si>
  <si>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</si>
  <si>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</si>
  <si>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</si>
  <si>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</si>
  <si>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</si>
  <si>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</si>
  <si>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</si>
  <si>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</si>
  <si>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</si>
  <si>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</si>
  <si>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</si>
  <si>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</si>
  <si>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</si>
  <si>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</si>
  <si>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</si>
  <si>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</si>
  <si>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</si>
  <si>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</si>
  <si>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</si>
  <si>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</si>
  <si>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</si>
  <si>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</si>
  <si>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</si>
  <si>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</si>
  <si>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</si>
  <si>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</si>
  <si>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</si>
  <si>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</si>
  <si>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</si>
  <si>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</si>
  <si>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</si>
  <si>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</si>
  <si>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</si>
  <si>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</si>
  <si>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</si>
  <si>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</si>
  <si>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</si>
  <si>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</si>
  <si>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</si>
  <si>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</si>
  <si>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</si>
  <si>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</si>
  <si>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</si>
  <si>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</si>
  <si>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</si>
  <si>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</si>
  <si>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</si>
  <si>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</si>
  <si>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</si>
  <si>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</si>
  <si>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</si>
  <si>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</si>
  <si>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</si>
  <si>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</si>
  <si>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</si>
  <si>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</si>
  <si>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</si>
  <si>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</si>
  <si>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</si>
  <si>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</si>
  <si>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</si>
  <si>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</si>
  <si>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</si>
  <si>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</si>
  <si>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</si>
  <si>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</si>
  <si>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</si>
  <si>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</si>
  <si>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</si>
  <si>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</si>
  <si>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</si>
  <si>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</si>
  <si>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</si>
  <si>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</si>
  <si>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</si>
  <si>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</si>
  <si>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</si>
  <si>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</si>
  <si>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</si>
  <si>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</si>
  <si>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</si>
  <si>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</si>
  <si>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</si>
  <si>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</si>
  <si>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</si>
  <si>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</si>
  <si>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</si>
  <si>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</si>
  <si>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</si>
  <si>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</si>
  <si>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</si>
  <si>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</si>
  <si>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</si>
  <si>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</si>
  <si>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</si>
  <si>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</si>
  <si>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</si>
  <si>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</si>
  <si>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</si>
  <si>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</si>
  <si>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</si>
  <si>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</si>
  <si>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</si>
  <si>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</si>
  <si>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</si>
  <si>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</si>
  <si>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</si>
  <si>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</si>
  <si>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</si>
  <si>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</si>
  <si>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</si>
  <si>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</si>
  <si>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</si>
  <si>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</si>
  <si>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</si>
  <si>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</si>
  <si>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</si>
  <si>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</si>
  <si>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</si>
  <si>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</si>
  <si>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</si>
  <si>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</si>
  <si>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</si>
  <si>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</si>
  <si>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</si>
  <si>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</si>
  <si>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</si>
  <si>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</si>
  <si>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</si>
  <si>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</si>
  <si>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</si>
  <si>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</si>
  <si>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</si>
  <si>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</si>
  <si>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</si>
  <si>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</si>
  <si>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</si>
  <si>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</si>
  <si>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</si>
  <si>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</si>
  <si>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</si>
  <si>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</si>
  <si>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</si>
  <si>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</si>
  <si>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</si>
  <si>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</si>
  <si>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</si>
  <si>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</si>
  <si>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</si>
  <si>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</si>
  <si>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</si>
  <si>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</si>
  <si>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</si>
  <si>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</si>
  <si>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</si>
  <si>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</si>
  <si>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</si>
  <si>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</si>
  <si>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</si>
  <si>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</si>
  <si>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</si>
  <si>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</si>
  <si>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</si>
  <si>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</si>
  <si>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</si>
  <si>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</si>
  <si>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</si>
  <si>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</si>
  <si>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</si>
  <si>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</si>
  <si>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</si>
  <si>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</si>
  <si>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</si>
  <si>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</si>
  <si>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</si>
  <si>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</si>
  <si>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</si>
  <si>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</si>
  <si>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</si>
  <si>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</si>
  <si>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</si>
  <si>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</si>
  <si>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</si>
  <si>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</si>
  <si>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</si>
  <si>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</si>
  <si>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</si>
  <si>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</si>
  <si>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</si>
  <si>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</si>
  <si>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</si>
  <si>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</si>
  <si>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</si>
  <si>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</si>
  <si>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</si>
  <si>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</si>
  <si>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</si>
  <si>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</si>
  <si>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</si>
  <si>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</si>
  <si>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</si>
  <si>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</si>
  <si>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</si>
  <si>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</si>
  <si>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</si>
  <si>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</si>
  <si>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</si>
  <si>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</si>
  <si>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</si>
  <si>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</si>
  <si>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</si>
  <si>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</si>
  <si>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</si>
  <si>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</si>
  <si>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</si>
  <si>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</si>
  <si>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</si>
  <si>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</si>
  <si>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</si>
  <si>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</si>
  <si>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</si>
  <si>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</si>
  <si>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</si>
  <si>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</si>
  <si>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</si>
  <si>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</si>
  <si>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</si>
  <si>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</si>
  <si>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</si>
  <si>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</si>
  <si>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</si>
  <si>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</si>
  <si>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</si>
  <si>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</si>
  <si>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</si>
  <si>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</si>
  <si>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</si>
  <si>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</si>
  <si>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</si>
  <si>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</si>
  <si>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</si>
  <si>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</si>
  <si>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</si>
  <si>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</si>
  <si>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</si>
  <si>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</si>
  <si>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</si>
  <si>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</si>
  <si>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</si>
  <si>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</si>
  <si>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</si>
  <si>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</si>
  <si>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</si>
  <si>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</si>
  <si>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</si>
  <si>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</si>
  <si>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</si>
  <si>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</si>
  <si>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</si>
  <si>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</si>
  <si>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</si>
  <si>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</si>
  <si>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</si>
  <si>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</si>
  <si>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</si>
  <si>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</si>
  <si>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</si>
  <si>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</si>
  <si>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</si>
  <si>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</si>
  <si>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</si>
  <si>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</si>
  <si>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</si>
  <si>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</si>
  <si>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</si>
  <si>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</si>
  <si>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</si>
  <si>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</si>
  <si>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</si>
  <si>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</si>
  <si>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</si>
  <si>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</si>
  <si>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</si>
  <si>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</si>
  <si>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</si>
  <si>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</si>
  <si>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</si>
  <si>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</si>
  <si>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</si>
  <si>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</si>
  <si>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</si>
  <si>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</si>
  <si>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</si>
  <si>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</si>
  <si>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</si>
  <si>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</si>
  <si>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</si>
  <si>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</si>
  <si>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</si>
  <si>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</si>
  <si>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</si>
  <si>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</si>
  <si>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</si>
  <si>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</si>
  <si>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</si>
  <si>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</si>
  <si>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</si>
  <si>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</si>
  <si>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</si>
  <si>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</si>
  <si>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</si>
  <si>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</si>
  <si>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</si>
  <si>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</si>
  <si>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</si>
  <si>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</si>
  <si>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</si>
  <si>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</si>
  <si>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</si>
  <si>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</si>
  <si>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</si>
  <si>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</si>
  <si>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</si>
  <si>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</si>
  <si>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</si>
  <si>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</si>
  <si>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</si>
  <si>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</si>
  <si>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</si>
  <si>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</si>
  <si>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</si>
  <si>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</si>
  <si>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</si>
  <si>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</si>
  <si>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</si>
  <si>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</si>
  <si>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</si>
  <si>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</si>
  <si>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</si>
  <si>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</si>
  <si>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</si>
  <si>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</si>
  <si>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</si>
  <si>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</si>
  <si>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</si>
  <si>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</si>
  <si>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</si>
  <si>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</si>
  <si>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</si>
  <si>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</si>
  <si>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</si>
  <si>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</si>
  <si>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</si>
  <si>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</si>
  <si>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</si>
  <si>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</si>
  <si>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</si>
  <si>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</si>
  <si>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</si>
  <si>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</si>
  <si>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</si>
  <si>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</si>
  <si>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</si>
  <si>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</si>
  <si>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</si>
  <si>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</si>
  <si>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</si>
  <si>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</si>
  <si>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</si>
  <si>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</si>
  <si>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</si>
  <si>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</si>
  <si>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</si>
  <si>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</si>
  <si>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</si>
  <si>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</si>
  <si>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</si>
  <si>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</si>
  <si>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</si>
  <si>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</si>
  <si>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</si>
  <si>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</si>
  <si>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</si>
  <si>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</si>
  <si>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</si>
  <si>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</si>
  <si>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</si>
  <si>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</si>
  <si>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</si>
  <si>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</si>
  <si>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</si>
  <si>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</si>
  <si>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</si>
  <si>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</si>
  <si>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</si>
  <si>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</si>
  <si>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</si>
  <si>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</si>
  <si>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</si>
  <si>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</si>
  <si>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</si>
  <si>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</si>
  <si>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</si>
  <si>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</si>
  <si>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</si>
  <si>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</si>
  <si>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</si>
  <si>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</si>
  <si>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</si>
  <si>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</si>
  <si>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</si>
  <si>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</si>
  <si>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</si>
  <si>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</si>
  <si>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</si>
  <si>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</si>
  <si>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</si>
  <si>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</si>
  <si>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</si>
  <si>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</si>
  <si>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</si>
  <si>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</si>
  <si>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</si>
  <si>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</si>
  <si>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</si>
  <si>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</si>
  <si>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</si>
  <si>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</si>
  <si>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</si>
  <si>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</si>
  <si>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</si>
  <si>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</si>
  <si>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</si>
  <si>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</si>
  <si>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</si>
  <si>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</si>
  <si>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</si>
  <si>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</si>
  <si>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</si>
  <si>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</si>
  <si>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</si>
  <si>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</si>
  <si>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</si>
  <si>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</si>
  <si>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</si>
  <si>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</si>
  <si>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</si>
  <si>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</si>
  <si>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</si>
  <si>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</si>
  <si>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</si>
  <si>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</si>
  <si>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</si>
  <si>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</si>
  <si>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</si>
  <si>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</si>
  <si>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</si>
  <si>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</si>
  <si>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</si>
  <si>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</si>
  <si>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</si>
  <si>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</si>
  <si>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</si>
  <si>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</si>
  <si>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</si>
  <si>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</si>
  <si>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</si>
  <si>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</si>
  <si>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</si>
  <si>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</si>
  <si>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</si>
  <si>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</si>
  <si>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</si>
  <si>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</si>
  <si>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</si>
  <si>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</si>
  <si>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</si>
  <si>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</si>
  <si>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</si>
  <si>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</si>
  <si>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</si>
  <si>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</si>
  <si>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</si>
  <si>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</si>
  <si>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</si>
  <si>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</si>
  <si>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</si>
  <si>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</si>
  <si>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</si>
  <si>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</si>
  <si>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</si>
  <si>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</si>
  <si>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</si>
  <si>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</si>
  <si>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</si>
  <si>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</si>
  <si>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</si>
  <si>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</si>
  <si>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</si>
  <si>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</si>
  <si>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</si>
  <si>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</si>
  <si>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</si>
  <si>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</si>
  <si>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</si>
  <si>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</si>
  <si>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</si>
  <si>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</si>
  <si>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</si>
  <si>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</si>
  <si>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</si>
  <si>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</si>
  <si>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</si>
  <si>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</si>
  <si>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</si>
  <si>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</si>
  <si>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</si>
  <si>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</si>
  <si>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</si>
  <si>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</si>
  <si>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</si>
  <si>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</si>
  <si>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</si>
  <si>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</si>
  <si>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</si>
  <si>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</si>
  <si>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</si>
  <si>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</si>
  <si>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</si>
  <si>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</si>
  <si>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</si>
  <si>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</si>
  <si>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</si>
  <si>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</si>
  <si>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</si>
  <si>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</si>
  <si>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</si>
  <si>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</si>
  <si>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</si>
  <si>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</si>
  <si>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</si>
  <si>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</si>
  <si>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</si>
  <si>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</si>
  <si>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</si>
  <si>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</si>
  <si>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</si>
  <si>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</si>
  <si>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</si>
  <si>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</si>
  <si>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</si>
  <si>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</si>
  <si>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</si>
  <si>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</si>
  <si>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</si>
  <si>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</si>
  <si>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</si>
  <si>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</si>
  <si>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</si>
  <si>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</si>
  <si>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</si>
  <si>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</si>
  <si>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</si>
  <si>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</si>
  <si>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</si>
  <si>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</si>
  <si>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</si>
  <si>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</si>
  <si>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</si>
  <si>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</si>
  <si>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</si>
  <si>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</si>
  <si>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</si>
  <si>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</si>
  <si>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</si>
  <si>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</si>
  <si>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</si>
  <si>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</si>
  <si>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</si>
  <si>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</si>
  <si>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</si>
  <si>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</si>
  <si>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</si>
  <si>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</si>
  <si>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</si>
  <si>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</si>
  <si>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</si>
  <si>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</si>
  <si>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</si>
  <si>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</si>
  <si>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</si>
  <si>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</si>
  <si>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</si>
  <si>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</si>
  <si>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</si>
  <si>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</si>
  <si>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</si>
  <si>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</si>
  <si>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</si>
  <si>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</si>
  <si>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</si>
  <si>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</si>
  <si>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</si>
  <si>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</si>
  <si>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</si>
  <si>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</si>
  <si>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</si>
  <si>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</si>
  <si>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</si>
  <si>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</si>
  <si>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</si>
  <si>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</si>
  <si>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</si>
  <si>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</si>
  <si>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</si>
  <si>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</si>
  <si>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</si>
  <si>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</si>
  <si>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</si>
  <si>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</si>
  <si>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</si>
  <si>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</si>
  <si>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</si>
  <si>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</si>
  <si>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</si>
  <si>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</si>
  <si>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</si>
  <si>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</si>
  <si>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</si>
  <si>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</si>
  <si>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</si>
  <si>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</si>
  <si>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</si>
  <si>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</si>
  <si>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</si>
  <si>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</si>
  <si>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</si>
  <si>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</si>
  <si>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</si>
  <si>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</si>
  <si>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</si>
  <si>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</si>
  <si>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</si>
  <si>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</si>
  <si>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</si>
  <si>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</si>
  <si>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</si>
  <si>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</si>
  <si>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</si>
  <si>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</si>
  <si>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</si>
  <si>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</si>
  <si>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</si>
  <si>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</si>
  <si>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</si>
  <si>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</si>
  <si>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</si>
  <si>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</si>
  <si>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</si>
  <si>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</si>
  <si>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</si>
  <si>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</si>
  <si>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</si>
  <si>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</si>
  <si>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</si>
  <si>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</si>
  <si>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</si>
  <si>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</si>
  <si>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</si>
  <si>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</si>
  <si>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</si>
  <si>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</si>
  <si>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</si>
  <si>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</si>
  <si>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</si>
  <si>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</si>
  <si>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</si>
  <si>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</si>
  <si>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</si>
  <si>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</si>
  <si>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</si>
  <si>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</si>
  <si>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</si>
  <si>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</si>
  <si>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</si>
  <si>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</si>
  <si>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</si>
  <si>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</si>
  <si>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</si>
  <si>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</si>
  <si>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</si>
  <si>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</si>
  <si>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</si>
  <si>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</si>
  <si>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</si>
  <si>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</si>
  <si>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</si>
  <si>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</si>
  <si>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</si>
  <si>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</si>
  <si>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</si>
  <si>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</si>
  <si>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</si>
  <si>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</si>
  <si>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</si>
  <si>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</si>
  <si>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</si>
  <si>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</si>
  <si>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</si>
  <si>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</si>
  <si>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</si>
  <si>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</si>
  <si>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</si>
  <si>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</si>
  <si>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</si>
  <si>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</si>
  <si>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</si>
  <si>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</si>
  <si>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</si>
  <si>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</si>
  <si>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</si>
  <si>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</si>
  <si>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</si>
  <si>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</si>
  <si>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</si>
  <si>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</si>
  <si>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</si>
  <si>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</si>
  <si>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</si>
  <si>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</si>
  <si>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</si>
  <si>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</si>
  <si>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</si>
  <si>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</si>
  <si>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</si>
  <si>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</si>
  <si>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</si>
  <si>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</si>
  <si>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</si>
  <si>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</si>
  <si>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</si>
  <si>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</si>
  <si>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</si>
  <si>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</si>
  <si>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</si>
  <si>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</si>
  <si>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</si>
  <si>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</si>
  <si>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</si>
  <si>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</si>
  <si>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</si>
  <si>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</si>
  <si>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</si>
  <si>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</si>
  <si>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</si>
  <si>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</si>
  <si>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</si>
  <si>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</si>
  <si>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</si>
  <si>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</si>
  <si>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</si>
  <si>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</si>
  <si>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</si>
  <si>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</si>
  <si>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</si>
  <si>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</si>
  <si>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</si>
  <si>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</si>
  <si>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</si>
  <si>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</si>
  <si>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</si>
  <si>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</si>
  <si>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</si>
  <si>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</si>
  <si>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</si>
  <si>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</si>
  <si>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</si>
  <si>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</si>
  <si>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</si>
  <si>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</si>
  <si>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</si>
  <si>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</si>
  <si>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</si>
  <si>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</si>
  <si>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</si>
  <si>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</si>
  <si>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</si>
  <si>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</si>
  <si>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</si>
  <si>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</si>
  <si>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</si>
  <si>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</si>
  <si>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</si>
  <si>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</si>
  <si>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</si>
  <si>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</si>
  <si>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</si>
  <si>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</si>
  <si>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</si>
  <si>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</si>
  <si>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</si>
  <si>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</si>
  <si>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</si>
  <si>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</si>
  <si>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</si>
  <si>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</si>
  <si>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</si>
  <si>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</si>
  <si>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</si>
  <si>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</si>
  <si>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</si>
  <si>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</si>
  <si>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</si>
  <si>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</si>
  <si>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</si>
  <si>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</si>
  <si>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</si>
  <si>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</si>
  <si>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</si>
  <si>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</si>
  <si>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</si>
  <si>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</si>
  <si>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</si>
  <si>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</si>
  <si>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</si>
  <si>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</si>
  <si>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</si>
  <si>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</si>
  <si>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</si>
  <si>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</si>
  <si>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</si>
  <si>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</si>
  <si>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</si>
  <si>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</si>
  <si>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</si>
  <si>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</si>
  <si>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</si>
  <si>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</si>
  <si>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</si>
  <si>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</si>
  <si>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</si>
  <si>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</si>
  <si>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</si>
  <si>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</si>
  <si>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</si>
  <si>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</si>
  <si>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</si>
  <si>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</si>
  <si>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</si>
  <si>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</si>
  <si>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</si>
  <si>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</si>
  <si>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</si>
  <si>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</si>
  <si>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</si>
  <si>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</si>
  <si>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</si>
  <si>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</si>
  <si>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</si>
  <si>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</si>
  <si>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</si>
  <si>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</si>
  <si>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</si>
  <si>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</si>
  <si>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</si>
  <si>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</si>
  <si>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</si>
  <si>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</si>
  <si>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</si>
  <si>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</si>
  <si>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</si>
  <si>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</si>
  <si>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</si>
  <si>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</si>
  <si>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</si>
  <si>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</si>
  <si>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</si>
  <si>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</si>
  <si>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</si>
  <si>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</si>
  <si>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</si>
  <si>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</si>
  <si>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</si>
  <si>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</si>
  <si>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</si>
  <si>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</si>
  <si>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</si>
  <si>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</si>
  <si>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</si>
  <si>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</si>
  <si>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</si>
  <si>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</si>
  <si>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</si>
  <si>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</si>
  <si>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</si>
  <si>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</si>
  <si>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</si>
  <si>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</si>
  <si>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</si>
  <si>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</si>
  <si>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</si>
  <si>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</si>
  <si>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</si>
  <si>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</si>
  <si>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</si>
  <si>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</si>
  <si>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</si>
  <si>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</si>
  <si>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</si>
  <si>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</si>
  <si>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</si>
  <si>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</si>
  <si>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</si>
  <si>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</si>
  <si>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</si>
  <si>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</si>
  <si>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</si>
  <si>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</si>
  <si>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</si>
  <si>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</si>
  <si>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</si>
  <si>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</si>
  <si>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</si>
  <si>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</si>
  <si>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</si>
  <si>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</si>
  <si>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</si>
  <si>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</si>
  <si>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</si>
  <si>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</si>
  <si>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</si>
  <si>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</si>
  <si>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</si>
  <si>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</si>
  <si>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</si>
  <si>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</si>
  <si>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</si>
  <si>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</si>
  <si>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</si>
  <si>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</si>
  <si>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</si>
  <si>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</si>
  <si>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</si>
  <si>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</si>
  <si>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</si>
  <si>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</si>
  <si>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</si>
  <si>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</si>
  <si>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</si>
  <si>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</si>
  <si>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</si>
  <si>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</si>
  <si>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</si>
  <si>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</si>
  <si>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</si>
  <si>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</si>
  <si>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</si>
  <si>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</si>
  <si>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</si>
  <si>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</si>
  <si>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</si>
  <si>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</si>
  <si>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</si>
  <si>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</si>
  <si>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</si>
  <si>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</si>
  <si>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</si>
  <si>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</si>
  <si>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</si>
  <si>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</si>
  <si>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</si>
  <si>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</si>
  <si>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</si>
  <si>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</si>
  <si>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</si>
  <si>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</si>
  <si>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</si>
  <si>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</si>
  <si>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</si>
  <si>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</si>
  <si>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</si>
  <si>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</si>
  <si>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</si>
  <si>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</si>
  <si>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</si>
  <si>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</si>
  <si>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</si>
  <si>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</si>
  <si>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</si>
  <si>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</si>
  <si>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</si>
  <si>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</si>
  <si>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</si>
  <si>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</si>
  <si>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</si>
  <si>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</si>
  <si>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</si>
  <si>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</si>
  <si>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</si>
  <si>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</si>
  <si>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</si>
  <si>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</si>
  <si>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</si>
  <si>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</si>
  <si>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</si>
  <si>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</si>
  <si>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</si>
  <si>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</si>
  <si>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</si>
  <si>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</si>
  <si>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</si>
  <si>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</si>
  <si>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</si>
  <si>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</si>
  <si>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</si>
  <si>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</si>
  <si>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</si>
  <si>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</si>
  <si>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</si>
  <si>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</si>
  <si>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</si>
  <si>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</si>
  <si>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</si>
  <si>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</si>
  <si>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</si>
  <si>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</si>
  <si>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</si>
  <si>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</si>
  <si>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</si>
  <si>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</si>
  <si>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</si>
  <si>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</si>
  <si>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</si>
  <si>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</si>
  <si>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</si>
  <si>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</si>
  <si>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</si>
  <si>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</si>
  <si>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</si>
  <si>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</si>
  <si>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</si>
  <si>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</si>
  <si>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</si>
  <si>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</si>
  <si>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</si>
  <si>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</si>
  <si>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</si>
  <si>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</si>
  <si>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</si>
  <si>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</si>
  <si>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</si>
  <si>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</si>
  <si>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</si>
  <si>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</si>
  <si>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</si>
  <si>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</si>
  <si>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</si>
  <si>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</si>
  <si>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</si>
  <si>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</si>
  <si>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</si>
  <si>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</si>
  <si>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</si>
  <si>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</si>
  <si>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</si>
  <si>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</si>
  <si>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</si>
  <si>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</si>
  <si>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</si>
  <si>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</si>
  <si>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</si>
  <si>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</si>
  <si>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</si>
  <si>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</si>
  <si>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</si>
  <si>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</si>
  <si>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</si>
  <si>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</si>
  <si>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</si>
  <si>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</si>
  <si>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</si>
  <si>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</si>
  <si>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</si>
  <si>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</si>
  <si>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</si>
  <si>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</si>
  <si>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</si>
  <si>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</si>
  <si>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</si>
  <si>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</si>
  <si>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</si>
  <si>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</si>
  <si>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</si>
  <si>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</si>
  <si>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</si>
  <si>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</si>
  <si>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</si>
  <si>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</si>
  <si>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</si>
  <si>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</si>
  <si>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</si>
  <si>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</si>
  <si>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</si>
  <si>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</si>
  <si>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</si>
  <si>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</si>
  <si>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</si>
  <si>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</si>
  <si>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</si>
  <si>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</si>
  <si>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</si>
  <si>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</si>
  <si>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</si>
  <si>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</si>
  <si>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</si>
  <si>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</si>
  <si>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</si>
  <si>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</si>
  <si>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</si>
  <si>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</si>
  <si>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</si>
  <si>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</si>
  <si>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</si>
  <si>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</si>
  <si>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</si>
  <si>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</si>
  <si>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</si>
  <si>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</si>
  <si>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</si>
  <si>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</si>
  <si>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</si>
  <si>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</si>
  <si>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</si>
  <si>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</si>
  <si>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</si>
  <si>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</si>
  <si>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</si>
  <si>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</si>
  <si>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</si>
  <si>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</si>
  <si>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</si>
  <si>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</si>
  <si>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</si>
  <si>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</si>
  <si>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</si>
  <si>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</si>
  <si>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</si>
  <si>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</si>
  <si>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</si>
  <si>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</si>
  <si>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</si>
  <si>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</si>
  <si>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</si>
  <si>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</si>
  <si>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</si>
  <si>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</si>
  <si>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</si>
  <si>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</si>
  <si>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</si>
  <si>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</si>
  <si>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</si>
  <si>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</si>
  <si>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</si>
  <si>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</si>
  <si>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</si>
  <si>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</si>
  <si>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</si>
  <si>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</si>
  <si>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</si>
  <si>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</si>
  <si>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</si>
  <si>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</si>
  <si>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</si>
  <si>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</si>
  <si>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</si>
  <si>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</si>
  <si>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</si>
  <si>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</si>
  <si>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</si>
  <si>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</si>
  <si>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</si>
  <si>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</si>
  <si>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</si>
  <si>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</si>
  <si>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</si>
  <si>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</si>
  <si>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</si>
  <si>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</si>
  <si>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</si>
  <si>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</si>
  <si>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</si>
  <si>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</si>
  <si>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</si>
  <si>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</si>
  <si>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</si>
  <si>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</si>
  <si>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</si>
  <si>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</si>
  <si>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</si>
  <si>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</si>
  <si>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</si>
  <si>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</si>
  <si>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</si>
  <si>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</si>
  <si>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</si>
  <si>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</si>
  <si>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</si>
  <si>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</si>
  <si>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</si>
  <si>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</si>
  <si>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</si>
  <si>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</si>
  <si>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</si>
  <si>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</si>
  <si>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</si>
  <si>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</si>
  <si>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</si>
  <si>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</si>
  <si>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</si>
  <si>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</si>
  <si>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</si>
  <si>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</si>
  <si>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</si>
  <si>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</si>
  <si>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</si>
  <si>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</si>
  <si>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</si>
  <si>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</si>
  <si>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</si>
  <si>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</si>
  <si>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</si>
  <si>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</si>
  <si>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</si>
  <si>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</si>
  <si>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</si>
  <si>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</si>
  <si>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</si>
  <si>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</si>
  <si>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</si>
  <si>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</si>
  <si>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</si>
  <si>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</si>
  <si>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</si>
  <si>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</si>
  <si>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</si>
  <si>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</si>
  <si>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</si>
  <si>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</si>
  <si>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</si>
  <si>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</si>
  <si>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</si>
  <si>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</si>
  <si>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</si>
  <si>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</si>
  <si>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</si>
  <si>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</si>
  <si>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</si>
  <si>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</si>
  <si>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</si>
  <si>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</si>
  <si>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</si>
  <si>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</si>
  <si>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</si>
  <si>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</si>
  <si>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</si>
  <si>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</si>
  <si>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</si>
  <si>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</si>
  <si>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</si>
  <si>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</si>
  <si>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</si>
  <si>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</si>
  <si>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</si>
  <si>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</si>
  <si>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</si>
  <si>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</si>
  <si>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</si>
  <si>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</si>
  <si>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</si>
  <si>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</si>
  <si>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</si>
  <si>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</si>
  <si>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</si>
  <si>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</si>
  <si>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</si>
  <si>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</si>
  <si>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</si>
  <si>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</si>
  <si>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</si>
  <si>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</si>
  <si>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</si>
  <si>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</si>
  <si>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</si>
  <si>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</si>
  <si>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</si>
  <si>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</si>
  <si>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</si>
  <si>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</si>
  <si>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</si>
  <si>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</si>
  <si>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</si>
  <si>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</si>
  <si>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</si>
  <si>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</si>
  <si>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</si>
  <si>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</si>
  <si>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</si>
  <si>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</si>
  <si>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</si>
  <si>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</si>
  <si>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</si>
  <si>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</si>
  <si>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</si>
  <si>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</si>
  <si>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</si>
  <si>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</si>
  <si>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</si>
  <si>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</si>
  <si>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</si>
  <si>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</si>
  <si>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</si>
  <si>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</si>
  <si>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</si>
  <si>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</si>
  <si>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</si>
  <si>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</si>
  <si>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</si>
  <si>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</si>
  <si>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</si>
  <si>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</si>
  <si>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</si>
  <si>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</si>
  <si>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</si>
  <si>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</si>
  <si>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</si>
  <si>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</si>
  <si>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</si>
  <si>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</si>
  <si>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</si>
  <si>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</si>
  <si>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</si>
  <si>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</si>
  <si>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</si>
  <si>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</si>
  <si>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</si>
  <si>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</si>
  <si>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</si>
  <si>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</si>
  <si>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</si>
  <si>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</si>
  <si>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</si>
  <si>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</si>
  <si>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</si>
  <si>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</si>
  <si>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</si>
  <si>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</si>
  <si>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</si>
  <si>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</si>
  <si>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</si>
  <si>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</si>
  <si>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</si>
  <si>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</si>
  <si>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</si>
  <si>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</si>
  <si>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</si>
  <si>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</si>
  <si>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</si>
  <si>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</si>
  <si>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</si>
  <si>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</si>
  <si>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</si>
  <si>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</si>
  <si>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</si>
  <si>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</si>
  <si>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</si>
  <si>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</si>
  <si>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</si>
  <si>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</si>
  <si>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</si>
  <si>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</si>
  <si>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</si>
  <si>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</si>
  <si>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</si>
  <si>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</si>
  <si>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</si>
  <si>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</si>
  <si>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</si>
  <si>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</si>
  <si>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</si>
  <si>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</si>
  <si>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</si>
  <si>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</si>
  <si>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</si>
  <si>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</si>
  <si>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</si>
  <si>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</si>
  <si>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</si>
  <si>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</si>
  <si>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</si>
  <si>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</si>
  <si>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</si>
  <si>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</si>
  <si>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</si>
  <si>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</si>
  <si>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</si>
  <si>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</si>
  <si>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</si>
  <si>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</si>
  <si>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</si>
  <si>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</si>
  <si>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</si>
  <si>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</si>
  <si>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</si>
  <si>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</si>
  <si>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</si>
  <si>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</si>
  <si>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</si>
  <si>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</si>
  <si>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</si>
  <si>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</si>
  <si>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</si>
  <si>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</si>
  <si>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</si>
  <si>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</si>
  <si>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</si>
  <si>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</si>
  <si>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</si>
  <si>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</si>
  <si>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</si>
  <si>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</si>
  <si>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</si>
  <si>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</si>
  <si>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</si>
  <si>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</si>
  <si>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</si>
  <si>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</si>
  <si>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</si>
  <si>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</si>
  <si>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</si>
  <si>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</si>
  <si>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</si>
  <si>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</si>
  <si>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</si>
  <si>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</si>
  <si>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</si>
  <si>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</si>
  <si>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</si>
  <si>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</si>
  <si>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</si>
  <si>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</si>
  <si>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</si>
  <si>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</si>
  <si>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</si>
  <si>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</si>
  <si>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</si>
  <si>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</si>
  <si>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</si>
  <si>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</si>
  <si>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</si>
  <si>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</si>
  <si>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</si>
  <si>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</si>
  <si>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</si>
  <si>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</si>
  <si>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</si>
  <si>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</si>
  <si>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</si>
  <si>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</si>
  <si>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</si>
  <si>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</si>
  <si>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</si>
  <si>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</si>
  <si>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</si>
  <si>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</si>
  <si>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</si>
  <si>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</si>
  <si>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</si>
  <si>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</si>
  <si>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</si>
  <si>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</si>
  <si>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</si>
  <si>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</si>
  <si>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</si>
  <si>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</si>
  <si>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</si>
  <si>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</si>
  <si>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</si>
  <si>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</si>
  <si>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</si>
  <si>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</si>
  <si>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</si>
  <si>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</si>
  <si>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</si>
  <si>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</si>
  <si>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</si>
  <si>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</si>
  <si>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</si>
  <si>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</si>
  <si>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</si>
  <si>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</si>
  <si>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</si>
  <si>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</si>
  <si>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</si>
  <si>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</si>
  <si>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</si>
  <si>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</si>
  <si>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</si>
  <si>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</si>
  <si>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</si>
  <si>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</si>
  <si>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</si>
  <si>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</si>
  <si>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</si>
  <si>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</si>
  <si>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</si>
  <si>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</si>
  <si>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</si>
  <si>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</si>
  <si>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</si>
  <si>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</si>
  <si>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</si>
  <si>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</si>
  <si>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</si>
  <si>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</si>
  <si>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</si>
  <si>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</si>
  <si>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</si>
  <si>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</si>
  <si>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</si>
  <si>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</si>
  <si>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</si>
  <si>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</si>
  <si>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</si>
  <si>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</si>
  <si>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</si>
  <si>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</si>
  <si>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</si>
  <si>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</si>
  <si>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</si>
  <si>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</si>
  <si>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</si>
  <si>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</si>
  <si>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</si>
  <si>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</si>
  <si>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</si>
  <si>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</si>
  <si>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</si>
  <si>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</si>
  <si>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</si>
  <si>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</si>
  <si>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</si>
  <si>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</si>
  <si>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</si>
  <si>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</si>
  <si>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</si>
  <si>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</si>
  <si>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</si>
  <si>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</si>
  <si>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</si>
  <si>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</si>
  <si>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</si>
  <si>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</si>
  <si>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</si>
  <si>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</si>
  <si>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</si>
  <si>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</si>
  <si>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</si>
  <si>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</si>
  <si>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</si>
  <si>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</si>
  <si>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</si>
  <si>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</si>
  <si>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</si>
  <si>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</si>
  <si>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</si>
  <si>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</si>
  <si>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</si>
  <si>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</si>
  <si>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</si>
  <si>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</si>
  <si>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</si>
  <si>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</si>
  <si>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</si>
  <si>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</si>
  <si>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</si>
  <si>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</si>
  <si>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</si>
  <si>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</si>
  <si>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</si>
  <si>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</si>
  <si>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</si>
  <si>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</si>
  <si>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</si>
  <si>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</si>
  <si>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</si>
  <si>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</si>
  <si>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</si>
  <si>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</si>
  <si>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</si>
  <si>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</si>
  <si>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</si>
  <si>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</si>
  <si>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</si>
  <si>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</si>
  <si>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</si>
  <si>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</si>
  <si>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</si>
  <si>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</si>
  <si>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</si>
  <si>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</si>
  <si>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</si>
  <si>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</si>
  <si>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</si>
  <si>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</si>
  <si>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</si>
  <si>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</si>
  <si>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</si>
  <si>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</si>
  <si>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</si>
  <si>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</si>
  <si>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</si>
  <si>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</si>
  <si>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</si>
  <si>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</si>
  <si>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</si>
  <si>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</si>
  <si>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</si>
  <si>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</si>
  <si>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</si>
  <si>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</si>
  <si>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</si>
  <si>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</si>
  <si>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</si>
  <si>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</si>
  <si>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</si>
  <si>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</si>
  <si>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</si>
  <si>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</si>
  <si>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</si>
  <si>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</si>
  <si>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</si>
  <si>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</si>
  <si>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</si>
  <si>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</si>
  <si>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</si>
  <si>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</si>
  <si>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</si>
  <si>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</si>
  <si>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</si>
  <si>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</si>
  <si>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</si>
  <si>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</si>
  <si>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</si>
  <si>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</si>
  <si>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</si>
  <si>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</si>
  <si>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</si>
  <si>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</si>
  <si>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</si>
  <si>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</si>
  <si>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</si>
  <si>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</si>
  <si>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</si>
  <si>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</si>
  <si>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</si>
  <si>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</si>
  <si>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</si>
  <si>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</si>
  <si>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</si>
  <si>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</si>
  <si>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</si>
  <si>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</si>
  <si>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</si>
  <si>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</si>
  <si>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</si>
  <si>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</si>
  <si>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</si>
  <si>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</si>
  <si>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</si>
  <si>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</si>
  <si>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</si>
  <si>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</si>
  <si>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</si>
  <si>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</si>
  <si>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</si>
  <si>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</si>
  <si>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</si>
  <si>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</si>
  <si>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</si>
  <si>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</si>
  <si>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</si>
  <si>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</si>
  <si>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</si>
  <si>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</si>
  <si>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</si>
  <si>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</si>
  <si>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</si>
  <si>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</si>
  <si>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</si>
  <si>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</si>
  <si>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</si>
  <si>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</si>
  <si>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</si>
  <si>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</si>
  <si>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</si>
  <si>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</si>
  <si>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</si>
  <si>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</si>
  <si>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</si>
  <si>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</si>
  <si>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</si>
  <si>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</si>
  <si>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</si>
  <si>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</si>
  <si>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</si>
  <si>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</si>
  <si>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</si>
  <si>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</si>
  <si>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</si>
  <si>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</si>
  <si>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</si>
  <si>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</si>
  <si>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</si>
  <si>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</si>
  <si>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</si>
  <si>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</si>
  <si>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</si>
  <si>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</si>
  <si>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</si>
  <si>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</si>
  <si>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</si>
  <si>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</si>
  <si>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</si>
  <si>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</si>
  <si>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</si>
  <si>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</si>
  <si>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</si>
  <si>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</si>
  <si>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</si>
  <si>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</si>
  <si>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</si>
  <si>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</si>
  <si>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</si>
  <si>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</si>
  <si>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</si>
  <si>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</si>
  <si>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</si>
  <si>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</si>
  <si>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</si>
  <si>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</si>
  <si>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</si>
  <si>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</si>
  <si>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</si>
  <si>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</si>
  <si>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</si>
  <si>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</si>
  <si>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</si>
  <si>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</si>
  <si>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</si>
  <si>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</si>
  <si>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</si>
  <si>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</si>
  <si>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</si>
  <si>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</si>
  <si>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</si>
  <si>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</si>
  <si>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</si>
  <si>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</si>
  <si>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</si>
  <si>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</si>
  <si>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</si>
  <si>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</si>
  <si>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</si>
  <si>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</si>
  <si>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</si>
  <si>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</si>
  <si>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</si>
  <si>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</si>
  <si>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</si>
  <si>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</si>
  <si>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</si>
  <si>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</si>
  <si>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</si>
  <si>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</si>
  <si>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</si>
  <si>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</si>
  <si>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</si>
  <si>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</si>
  <si>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</si>
  <si>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</si>
  <si>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</si>
  <si>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</si>
  <si>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</si>
  <si>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</si>
  <si>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</si>
  <si>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</si>
  <si>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</si>
  <si>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</si>
  <si>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</si>
  <si>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</si>
  <si>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</si>
  <si>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</si>
  <si>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</si>
  <si>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</si>
  <si>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</si>
  <si>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</si>
  <si>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</si>
  <si>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</si>
  <si>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</si>
  <si>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</si>
  <si>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</si>
  <si>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</si>
  <si>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</si>
  <si>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</si>
  <si>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</si>
  <si>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</si>
  <si>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</si>
  <si>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</si>
  <si>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</si>
  <si>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</si>
  <si>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</si>
  <si>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</si>
  <si>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</si>
  <si>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</si>
  <si>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</si>
  <si>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</si>
  <si>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</si>
  <si>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</si>
  <si>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</si>
  <si>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</si>
  <si>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</si>
  <si>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</si>
  <si>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</si>
  <si>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</si>
  <si>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</si>
  <si>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</si>
  <si>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</si>
  <si>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</si>
  <si>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</si>
  <si>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</si>
  <si>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</si>
  <si>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</si>
  <si>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</si>
  <si>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</si>
  <si>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</si>
  <si>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</si>
  <si>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</si>
  <si>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</si>
  <si>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</si>
  <si>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</si>
  <si>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</si>
  <si>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</si>
  <si>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</si>
  <si>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</si>
  <si>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</si>
  <si>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</si>
  <si>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</si>
  <si>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</si>
  <si>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</si>
  <si>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</si>
  <si>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</si>
  <si>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</si>
  <si>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</si>
  <si>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</si>
  <si>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</si>
  <si>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</si>
  <si>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</si>
  <si>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</si>
  <si>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</si>
  <si>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</si>
  <si>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</si>
  <si>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</si>
  <si>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</si>
  <si>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</si>
  <si>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</si>
  <si>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</si>
  <si>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</si>
  <si>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</si>
  <si>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</si>
  <si>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</si>
  <si>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</si>
  <si>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</si>
  <si>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</si>
  <si>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</si>
  <si>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</si>
  <si>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</si>
  <si>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</si>
  <si>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</si>
  <si>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</si>
  <si>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</si>
  <si>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</si>
  <si>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</si>
  <si>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</si>
  <si>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</si>
  <si>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</si>
  <si>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</si>
  <si>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</si>
  <si>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</si>
  <si>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</si>
  <si>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</si>
  <si>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</si>
  <si>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</si>
  <si>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</si>
  <si>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</si>
  <si>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</si>
  <si>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</si>
  <si>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</si>
  <si>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</si>
  <si>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</si>
  <si>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</si>
  <si>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</si>
  <si>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</si>
  <si>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</si>
  <si>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</si>
  <si>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</si>
  <si>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</si>
  <si>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</si>
  <si>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</si>
  <si>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</si>
  <si>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</si>
  <si>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</si>
  <si>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</si>
  <si>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</si>
  <si>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</si>
  <si>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</si>
  <si>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</si>
  <si>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</si>
  <si>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</si>
  <si>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</si>
  <si>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</si>
  <si>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</si>
  <si>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</si>
  <si>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</si>
  <si>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</si>
  <si>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</si>
  <si>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</si>
  <si>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</si>
  <si>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</si>
  <si>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</si>
  <si>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</si>
  <si>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</si>
  <si>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</si>
  <si>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</si>
  <si>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</si>
  <si>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</si>
  <si>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</si>
  <si>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</si>
  <si>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</si>
  <si>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</si>
  <si>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</si>
  <si>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</si>
  <si>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</si>
  <si>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</si>
  <si>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</si>
  <si>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</si>
  <si>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</si>
  <si>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</si>
  <si>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</si>
  <si>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</si>
  <si>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</si>
  <si>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</si>
  <si>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</si>
  <si>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</si>
  <si>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</si>
  <si>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</si>
  <si>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</si>
  <si>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</si>
  <si>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</si>
  <si>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</si>
  <si>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</si>
  <si>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</si>
  <si>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</si>
  <si>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</si>
  <si>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</si>
  <si>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</si>
  <si>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</si>
  <si>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</si>
  <si>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</si>
  <si>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</si>
  <si>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</si>
  <si>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</si>
  <si>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</si>
  <si>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</si>
  <si>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</si>
  <si>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</si>
  <si>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</si>
  <si>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</si>
  <si>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</si>
  <si>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</si>
  <si>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</si>
  <si>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</si>
  <si>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</si>
  <si>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</si>
  <si>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</si>
  <si>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</si>
  <si>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</si>
  <si>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</si>
  <si>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</si>
  <si>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</si>
  <si>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</si>
  <si>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</si>
  <si>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</si>
  <si>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</si>
  <si>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</si>
  <si>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</si>
  <si>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</si>
  <si>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</si>
  <si>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</si>
  <si>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</si>
  <si>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</si>
  <si>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</si>
  <si>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</si>
  <si>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</si>
  <si>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</si>
  <si>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</si>
  <si>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</si>
  <si>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</si>
  <si>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</si>
  <si>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</si>
  <si>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</si>
  <si>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</si>
  <si>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</si>
  <si>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</si>
  <si>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</si>
  <si>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</si>
  <si>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</si>
  <si>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</si>
  <si>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</si>
  <si>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</si>
  <si>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</si>
  <si>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</si>
  <si>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</si>
  <si>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</si>
  <si>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</si>
  <si>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</si>
  <si>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</si>
  <si>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</si>
  <si>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</si>
  <si>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</si>
  <si>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</si>
  <si>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</si>
  <si>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</si>
  <si>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</si>
  <si>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</si>
  <si>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</si>
  <si>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</si>
  <si>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</si>
  <si>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</si>
  <si>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</si>
  <si>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</si>
  <si>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</si>
  <si>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</si>
  <si>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</si>
  <si>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</si>
  <si>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</si>
  <si>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</si>
  <si>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</si>
  <si>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</si>
  <si>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</si>
  <si>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</si>
  <si>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</si>
  <si>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</si>
  <si>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</si>
  <si>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</si>
  <si>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</si>
  <si>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</si>
  <si>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</si>
  <si>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</si>
  <si>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</si>
  <si>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</si>
  <si>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</si>
  <si>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</si>
  <si>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</si>
  <si>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</si>
  <si>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</si>
  <si>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</si>
  <si>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</si>
  <si>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</si>
  <si>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</si>
  <si>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</si>
  <si>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</si>
  <si>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</si>
  <si>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</si>
  <si>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</si>
  <si>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</si>
  <si>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</si>
  <si>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</si>
  <si>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</si>
  <si>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</si>
  <si>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</si>
  <si>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</si>
  <si>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</si>
  <si>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</si>
  <si>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</si>
  <si>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</si>
  <si>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</si>
  <si>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</si>
  <si>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</si>
  <si>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</si>
  <si>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</si>
  <si>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</si>
  <si>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</si>
  <si>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</si>
  <si>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</si>
  <si>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</si>
  <si>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</si>
  <si>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</si>
  <si>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</si>
  <si>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</si>
  <si>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</si>
  <si>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</si>
  <si>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</si>
  <si>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</si>
  <si>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</si>
  <si>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</si>
  <si>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</si>
  <si>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</si>
  <si>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</si>
  <si>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</si>
  <si>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</si>
  <si>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</si>
  <si>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</si>
  <si>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</si>
  <si>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</si>
  <si>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</si>
  <si>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</si>
  <si>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</si>
  <si>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</si>
  <si>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</si>
  <si>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</si>
  <si>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</si>
  <si>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</si>
  <si>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</si>
  <si>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</si>
  <si>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</si>
  <si>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</si>
  <si>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</si>
  <si>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</si>
  <si>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</si>
  <si>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</si>
  <si>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</si>
  <si>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</si>
  <si>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</si>
  <si>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</si>
  <si>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</si>
  <si>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</si>
  <si>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</si>
  <si>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</si>
  <si>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</si>
  <si>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</si>
  <si>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</si>
  <si>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</si>
  <si>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</si>
  <si>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</si>
  <si>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</si>
  <si>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</si>
  <si>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</si>
  <si>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</si>
  <si>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</si>
  <si>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</si>
  <si>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</si>
  <si>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</si>
  <si>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</si>
  <si>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</si>
  <si>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</si>
  <si>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</si>
  <si>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</si>
  <si>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</si>
  <si>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</si>
  <si>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</si>
  <si>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</si>
  <si>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</si>
  <si>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</si>
  <si>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</si>
  <si>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</si>
  <si>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</si>
  <si>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</si>
  <si>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</si>
  <si>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</si>
  <si>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</si>
  <si>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</si>
  <si>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</si>
  <si>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</si>
  <si>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</si>
  <si>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</si>
  <si>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</si>
  <si>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</si>
  <si>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</si>
  <si>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</si>
  <si>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</si>
  <si>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</si>
  <si>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</si>
  <si>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</si>
  <si>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</si>
  <si>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</si>
  <si>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</si>
  <si>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</si>
  <si>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</si>
  <si>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</si>
  <si>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</si>
  <si>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</si>
  <si>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</si>
  <si>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</si>
  <si>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</si>
  <si>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</si>
  <si>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</si>
  <si>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</si>
  <si>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</si>
  <si>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</si>
  <si>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</si>
  <si>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</si>
  <si>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</si>
  <si>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</si>
  <si>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</si>
  <si>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</si>
  <si>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</si>
  <si>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</si>
  <si>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</si>
  <si>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</si>
  <si>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</si>
  <si>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</si>
  <si>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</si>
  <si>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</si>
  <si>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</si>
  <si>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</si>
  <si>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</si>
  <si>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</si>
  <si>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</si>
  <si>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</si>
  <si>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</si>
  <si>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</si>
  <si>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</si>
  <si>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</si>
  <si>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</si>
  <si>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</si>
  <si>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</si>
  <si>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</si>
  <si>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</si>
  <si>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</si>
  <si>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</si>
  <si>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</si>
  <si>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</si>
  <si>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</si>
  <si>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</si>
  <si>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</si>
  <si>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</si>
  <si>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</si>
  <si>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</si>
  <si>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</si>
  <si>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</si>
  <si>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</si>
  <si>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</si>
  <si>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</si>
  <si>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</si>
  <si>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</si>
  <si>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</si>
  <si>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</si>
  <si>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</si>
  <si>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</si>
  <si>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</si>
  <si>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</si>
  <si>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</si>
  <si>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</si>
  <si>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</si>
  <si>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</si>
  <si>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</si>
  <si>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</si>
  <si>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</si>
  <si>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</si>
  <si>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</si>
  <si>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</si>
  <si>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</si>
  <si>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</si>
  <si>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</si>
  <si>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</si>
  <si>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</si>
  <si>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</si>
  <si>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</si>
  <si>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</si>
  <si>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</si>
  <si>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</si>
  <si>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</si>
  <si>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</si>
  <si>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</si>
  <si>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</si>
  <si>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</si>
  <si>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</si>
  <si>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</si>
  <si>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</si>
  <si>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</si>
  <si>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</si>
  <si>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</si>
  <si>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</si>
  <si>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</si>
  <si>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</si>
  <si>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</si>
  <si>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</si>
  <si>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</si>
  <si>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</si>
  <si>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</si>
  <si>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</si>
  <si>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</si>
  <si>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</si>
  <si>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</si>
  <si>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</si>
  <si>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</si>
  <si>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</si>
  <si>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</si>
  <si>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</si>
  <si>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</si>
  <si>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</si>
  <si>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</si>
  <si>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</si>
  <si>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</si>
  <si>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</si>
  <si>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</si>
  <si>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</si>
  <si>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</si>
  <si>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</si>
  <si>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</si>
  <si>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</si>
  <si>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</si>
  <si>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</si>
  <si>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</si>
  <si>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</si>
  <si>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</si>
  <si>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</si>
  <si>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</si>
  <si>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</si>
  <si>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</si>
  <si>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</si>
  <si>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</si>
  <si>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</si>
  <si>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</si>
  <si>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</si>
  <si>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</si>
  <si>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</si>
  <si>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</si>
  <si>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</si>
  <si>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</si>
  <si>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</si>
  <si>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</si>
  <si>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</si>
  <si>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</si>
  <si>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</si>
  <si>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</si>
  <si>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</si>
  <si>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</si>
  <si>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</si>
  <si>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</si>
  <si>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</si>
  <si>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</si>
  <si>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</si>
  <si>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</si>
  <si>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</si>
  <si>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</si>
  <si>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</si>
  <si>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</si>
  <si>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</si>
  <si>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</si>
  <si>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</si>
  <si>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</si>
  <si>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</si>
  <si>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</si>
  <si>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</si>
  <si>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</si>
  <si>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</si>
  <si>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</si>
  <si>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</si>
  <si>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</si>
  <si>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</si>
  <si>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</si>
  <si>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</si>
  <si>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</si>
  <si>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</si>
  <si>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</si>
  <si>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</si>
  <si>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</si>
  <si>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</si>
  <si>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</si>
  <si>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</si>
  <si>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</si>
  <si>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</si>
  <si>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</si>
  <si>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</si>
  <si>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</si>
  <si>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</si>
  <si>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</si>
  <si>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</si>
  <si>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</si>
  <si>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</si>
  <si>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</si>
  <si>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</si>
  <si>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</si>
  <si>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</si>
  <si>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</si>
  <si>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</si>
  <si>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</si>
  <si>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</si>
  <si>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</si>
  <si>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</si>
  <si>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</si>
  <si>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</si>
  <si>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</si>
  <si>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</si>
  <si>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</si>
  <si>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</si>
  <si>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</si>
  <si>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</si>
  <si>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</si>
  <si>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</si>
  <si>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</si>
  <si>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</si>
  <si>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</si>
  <si>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</si>
  <si>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</si>
  <si>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</si>
  <si>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</si>
  <si>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</si>
  <si>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</si>
  <si>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</si>
  <si>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</si>
  <si>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</si>
  <si>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</si>
  <si>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</si>
  <si>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</si>
  <si>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</si>
  <si>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</si>
  <si>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</si>
  <si>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</si>
  <si>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</si>
  <si>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</si>
  <si>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</si>
  <si>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</si>
  <si>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</si>
  <si>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</si>
  <si>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</si>
  <si>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</si>
  <si>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</si>
  <si>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</si>
  <si>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</si>
  <si>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</si>
  <si>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</si>
  <si>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</si>
  <si>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</si>
  <si>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</si>
  <si>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</si>
  <si>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</si>
  <si>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</si>
  <si>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</si>
  <si>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</si>
  <si>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</si>
  <si>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</si>
  <si>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</si>
  <si>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</si>
  <si>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</si>
  <si>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</si>
  <si>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</si>
  <si>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</si>
  <si>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</si>
  <si>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</si>
  <si>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</si>
  <si>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</si>
  <si>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</si>
  <si>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</si>
  <si>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</si>
  <si>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</si>
  <si>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</si>
  <si>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</si>
  <si>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</si>
  <si>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</si>
  <si>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</si>
  <si>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</si>
  <si>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</si>
  <si>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</si>
  <si>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</si>
  <si>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</si>
  <si>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</si>
  <si>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</si>
  <si>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</si>
  <si>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</si>
  <si>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</si>
  <si>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</si>
  <si>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</si>
  <si>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</si>
  <si>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</si>
  <si>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</si>
  <si>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</si>
  <si>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</si>
  <si>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</si>
  <si>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</si>
  <si>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</si>
  <si>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</si>
  <si>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</si>
  <si>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</si>
  <si>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</si>
  <si>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</si>
  <si>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</si>
  <si>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</si>
  <si>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</si>
  <si>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</si>
  <si>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</si>
  <si>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</si>
  <si>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</si>
  <si>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</si>
  <si>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</si>
  <si>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</si>
  <si>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</si>
  <si>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</si>
  <si>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</si>
  <si>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</si>
  <si>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</si>
  <si>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</si>
  <si>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</si>
  <si>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</si>
  <si>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</si>
  <si>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</si>
  <si>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</si>
  <si>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</si>
  <si>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</si>
  <si>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</si>
  <si>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</si>
  <si>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</si>
  <si>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</si>
  <si>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</si>
  <si>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</si>
  <si>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</si>
  <si>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</si>
  <si>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</si>
  <si>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</si>
  <si>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</si>
  <si>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</si>
  <si>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</si>
  <si>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</si>
  <si>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</si>
  <si>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</si>
  <si>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</si>
  <si>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</si>
  <si>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</si>
  <si>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</si>
  <si>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</si>
  <si>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</si>
  <si>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</si>
  <si>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</si>
  <si>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</si>
  <si>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</si>
  <si>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</si>
  <si>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</si>
  <si>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</si>
  <si>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</si>
  <si>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</si>
  <si>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</si>
  <si>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</si>
  <si>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</si>
  <si>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</si>
  <si>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</si>
  <si>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</si>
  <si>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</si>
  <si>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</si>
  <si>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</si>
  <si>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</si>
  <si>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</si>
  <si>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</si>
  <si>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</si>
  <si>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</si>
  <si>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</si>
  <si>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</si>
  <si>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</si>
  <si>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</si>
  <si>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</si>
  <si>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</si>
  <si>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</si>
  <si>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</si>
  <si>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</si>
  <si>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</si>
  <si>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</si>
  <si>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</si>
  <si>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</si>
  <si>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</si>
  <si>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</si>
  <si>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</si>
  <si>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</si>
  <si>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</si>
  <si>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</si>
  <si>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</si>
  <si>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</si>
  <si>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</si>
  <si>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</si>
  <si>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</si>
  <si>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</si>
  <si>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</si>
  <si>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</si>
  <si>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</si>
  <si>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</si>
  <si>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</si>
  <si>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</si>
  <si>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</si>
  <si>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</si>
  <si>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</si>
  <si>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</si>
  <si>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</si>
  <si>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</si>
  <si>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</si>
  <si>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</si>
  <si>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</si>
  <si>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</si>
  <si>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</si>
  <si>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</si>
  <si>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</si>
  <si>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</si>
  <si>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</si>
  <si>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</si>
  <si>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</si>
  <si>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</si>
  <si>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</si>
  <si>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</si>
  <si>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</si>
  <si>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</si>
  <si>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</si>
  <si>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</si>
  <si>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</si>
  <si>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</si>
  <si>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</si>
  <si>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</si>
  <si>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</si>
  <si>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</si>
  <si>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</si>
  <si>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</si>
  <si>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</si>
  <si>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</si>
  <si>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</si>
  <si>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</si>
  <si>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</si>
  <si>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</si>
  <si>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</si>
  <si>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</si>
  <si>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</si>
  <si>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</si>
  <si>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</si>
  <si>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</si>
  <si>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</si>
  <si>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</si>
  <si>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</si>
  <si>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</si>
  <si>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</si>
  <si>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</si>
  <si>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</si>
  <si>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</si>
  <si>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</si>
  <si>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</si>
  <si>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</si>
  <si>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</si>
  <si>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</si>
  <si>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</si>
  <si>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</si>
  <si>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</si>
  <si>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</si>
  <si>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</si>
  <si>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</si>
  <si>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</si>
  <si>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</si>
  <si>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</si>
  <si>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</si>
  <si>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</si>
  <si>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</si>
  <si>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</si>
  <si>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</si>
  <si>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</si>
  <si>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</si>
  <si>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</si>
  <si>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</si>
  <si>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</si>
  <si>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</si>
  <si>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</si>
  <si>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</si>
  <si>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</si>
  <si>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</si>
  <si>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</si>
  <si>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</si>
  <si>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</si>
  <si>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</si>
  <si>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</si>
  <si>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</si>
  <si>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</si>
  <si>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</si>
  <si>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</si>
  <si>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</si>
  <si>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</si>
  <si>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</si>
  <si>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</si>
  <si>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</si>
  <si>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</si>
  <si>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</si>
  <si>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</si>
  <si>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</si>
  <si>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</si>
  <si>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</si>
  <si>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</si>
  <si>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</si>
  <si>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</si>
  <si>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</si>
  <si>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</si>
  <si>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</si>
  <si>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</si>
  <si>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</si>
  <si>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</si>
  <si>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</si>
  <si>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</si>
  <si>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</si>
  <si>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</si>
  <si>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</si>
  <si>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</si>
  <si>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</si>
  <si>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</si>
  <si>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</si>
  <si>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</si>
  <si>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</si>
  <si>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</si>
  <si>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</si>
  <si>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</si>
  <si>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</si>
  <si>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</si>
  <si>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</si>
  <si>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</si>
  <si>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</si>
  <si>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</si>
  <si>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</si>
  <si>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</si>
  <si>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</si>
  <si>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</si>
  <si>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</si>
  <si>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</si>
  <si>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</si>
  <si>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</si>
  <si>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</si>
  <si>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</si>
  <si>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</si>
  <si>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</si>
  <si>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</si>
  <si>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</si>
  <si>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</si>
  <si>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</si>
  <si>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</si>
  <si>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</si>
  <si>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</si>
  <si>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</si>
  <si>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</si>
  <si>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</si>
  <si>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</si>
  <si>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</si>
  <si>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</si>
  <si>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</si>
  <si>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</si>
  <si>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</si>
  <si>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</si>
  <si>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</si>
  <si>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</si>
  <si>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</si>
  <si>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</si>
  <si>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</si>
  <si>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</si>
  <si>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</si>
  <si>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</si>
  <si>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</si>
  <si>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</si>
  <si>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</si>
  <si>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</si>
  <si>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</si>
  <si>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</si>
  <si>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</si>
  <si>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</si>
  <si>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</si>
  <si>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</si>
  <si>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</si>
  <si>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</si>
  <si>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</si>
  <si>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</si>
  <si>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</si>
  <si>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</si>
  <si>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</si>
  <si>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</si>
  <si>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</si>
  <si>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</si>
  <si>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</si>
  <si>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</si>
  <si>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</si>
  <si>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</si>
  <si>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</si>
  <si>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</si>
  <si>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</si>
  <si>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</si>
  <si>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</si>
  <si>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</si>
  <si>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</si>
  <si>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</si>
  <si>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</si>
  <si>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</si>
  <si>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</si>
  <si>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</si>
  <si>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</si>
  <si>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</si>
  <si>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</si>
  <si>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</si>
  <si>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</si>
  <si>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</si>
  <si>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</si>
  <si>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</si>
  <si>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</si>
  <si>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</si>
  <si>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</si>
  <si>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</si>
  <si>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</si>
  <si>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</si>
  <si>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</si>
  <si>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</si>
  <si>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</si>
  <si>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</si>
  <si>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</si>
  <si>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</si>
  <si>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</si>
  <si>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</si>
  <si>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</si>
  <si>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</si>
  <si>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</si>
  <si>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</si>
  <si>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</si>
  <si>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</si>
  <si>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</si>
  <si>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</si>
  <si>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</si>
  <si>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</si>
  <si>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</si>
  <si>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</si>
  <si>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</si>
  <si>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</si>
  <si>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</si>
  <si>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</si>
  <si>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</si>
  <si>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</si>
  <si>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</si>
  <si>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</si>
  <si>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</si>
  <si>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</si>
  <si>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</si>
  <si>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</si>
  <si>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</si>
  <si>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</si>
  <si>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</si>
  <si>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</si>
  <si>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</si>
  <si>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</si>
  <si>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</si>
  <si>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</si>
  <si>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</si>
  <si>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</si>
  <si>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</si>
  <si>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</si>
  <si>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</si>
  <si>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</si>
  <si>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</si>
  <si>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</si>
  <si>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</si>
  <si>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</si>
  <si>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</si>
  <si>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</si>
  <si>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</si>
  <si>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</si>
  <si>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</si>
  <si>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</si>
  <si>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</si>
  <si>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</si>
  <si>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</si>
  <si>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</si>
  <si>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</si>
  <si>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</si>
  <si>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</si>
  <si>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</si>
  <si>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</si>
  <si>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</si>
  <si>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</si>
  <si>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</si>
  <si>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</si>
  <si>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</si>
  <si>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</si>
  <si>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</si>
  <si>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</si>
  <si>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</si>
  <si>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</si>
  <si>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</si>
  <si>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</si>
  <si>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</si>
  <si>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</si>
  <si>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</si>
  <si>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</si>
  <si>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</si>
  <si>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</si>
  <si>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</si>
  <si>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</si>
  <si>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</si>
  <si>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</si>
  <si>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</si>
  <si>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</si>
  <si>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</si>
  <si>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</si>
  <si>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</si>
  <si>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</si>
  <si>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</si>
  <si>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</si>
  <si>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</si>
  <si>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</si>
  <si>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</si>
  <si>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</si>
  <si>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</si>
  <si>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</si>
  <si>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</si>
  <si>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</si>
  <si>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</si>
  <si>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</si>
  <si>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</si>
  <si>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</si>
  <si>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</si>
  <si>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</si>
  <si>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</si>
  <si>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</si>
  <si>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</si>
  <si>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</si>
  <si>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</si>
  <si>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</si>
  <si>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</si>
  <si>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</si>
  <si>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</si>
  <si>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</si>
  <si>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</si>
  <si>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</si>
  <si>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</si>
  <si>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</si>
  <si>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</si>
  <si>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</si>
  <si>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</si>
  <si>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</si>
  <si>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</si>
  <si>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</si>
  <si>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</si>
  <si>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</si>
  <si>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</si>
  <si>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</si>
  <si>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</si>
  <si>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</si>
  <si>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</si>
  <si>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</si>
  <si>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</si>
  <si>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</si>
  <si>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</si>
  <si>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</si>
  <si>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</si>
  <si>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</si>
  <si>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</si>
  <si>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</si>
  <si>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</si>
  <si>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</si>
  <si>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</si>
  <si>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</si>
  <si>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</si>
  <si>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</si>
  <si>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</si>
  <si>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</si>
  <si>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</si>
  <si>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</si>
  <si>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</si>
  <si>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</si>
  <si>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</si>
  <si>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</si>
  <si>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</si>
  <si>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</si>
  <si>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</si>
  <si>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</si>
  <si>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</si>
  <si>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</si>
  <si>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</si>
  <si>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</si>
  <si>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</si>
  <si>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</si>
  <si>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</si>
  <si>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</si>
  <si>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</si>
  <si>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</si>
  <si>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</si>
  <si>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</si>
  <si>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</si>
  <si>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</si>
  <si>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</si>
  <si>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</si>
  <si>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</si>
  <si>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</si>
  <si>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</si>
  <si>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</si>
  <si>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</si>
  <si>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</si>
  <si>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</si>
  <si>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</si>
  <si>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</si>
  <si>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</si>
  <si>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</si>
  <si>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</si>
  <si>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</si>
  <si>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</si>
  <si>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</si>
  <si>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</si>
  <si>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</si>
  <si>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</si>
  <si>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</si>
  <si>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</si>
  <si>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</si>
  <si>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</si>
  <si>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</si>
  <si>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</si>
  <si>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</si>
  <si>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</si>
  <si>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</si>
  <si>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</si>
  <si>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</si>
  <si>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</si>
  <si>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</si>
  <si>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</si>
  <si>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</si>
  <si>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</si>
  <si>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</si>
  <si>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</si>
  <si>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</si>
  <si>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</si>
  <si>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</si>
  <si>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</si>
  <si>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</si>
  <si>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</si>
  <si>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</si>
  <si>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</si>
  <si>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</si>
  <si>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</si>
  <si>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</si>
  <si>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</si>
  <si>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</si>
  <si>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</si>
  <si>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</si>
  <si>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</si>
  <si>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</si>
  <si>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</si>
  <si>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</si>
  <si>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</si>
  <si>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</si>
  <si>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</si>
  <si>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</si>
  <si>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</si>
  <si>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</si>
  <si>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</si>
  <si>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</si>
  <si>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</si>
  <si>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</si>
  <si>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</si>
  <si>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</si>
  <si>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</si>
  <si>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</si>
  <si>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</si>
  <si>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</si>
  <si>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</si>
  <si>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</si>
  <si>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</si>
  <si>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</si>
  <si>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</si>
  <si>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</si>
  <si>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</si>
  <si>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</si>
  <si>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</si>
  <si>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</si>
  <si>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</si>
  <si>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</si>
  <si>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</si>
  <si>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</si>
  <si>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</si>
  <si>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</si>
  <si>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</si>
  <si>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</si>
  <si>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</si>
  <si>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</si>
  <si>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</si>
  <si>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</si>
  <si>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</si>
  <si>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</si>
  <si>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</si>
  <si>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</si>
  <si>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</si>
  <si>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</si>
  <si>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</si>
  <si>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</si>
  <si>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</si>
  <si>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</si>
  <si>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</si>
  <si>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</si>
  <si>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</si>
  <si>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</si>
  <si>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</si>
  <si>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</si>
  <si>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</si>
  <si>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</si>
  <si>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</si>
  <si>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</si>
  <si>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</si>
  <si>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</si>
  <si>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</si>
  <si>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</si>
  <si>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</si>
  <si>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</si>
  <si>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</si>
  <si>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</si>
  <si>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</si>
  <si>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</si>
  <si>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</si>
  <si>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</si>
  <si>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</si>
  <si>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</si>
  <si>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</si>
  <si>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</si>
  <si>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</si>
  <si>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</si>
  <si>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</si>
  <si>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</si>
  <si>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</si>
  <si>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</si>
  <si>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</si>
  <si>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</si>
  <si>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</si>
  <si>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</si>
  <si>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</si>
  <si>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</si>
  <si>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</si>
  <si>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</si>
  <si>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</si>
  <si>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</si>
  <si>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</si>
  <si>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</si>
  <si>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</si>
  <si>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</si>
  <si>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</si>
  <si>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</si>
  <si>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</si>
  <si>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</si>
  <si>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</si>
  <si>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</si>
  <si>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</si>
  <si>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</si>
  <si>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</si>
  <si>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</si>
  <si>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</si>
  <si>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</si>
  <si>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</si>
  <si>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</si>
  <si>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</si>
  <si>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</si>
  <si>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</si>
  <si>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</si>
  <si>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</si>
  <si>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</si>
  <si>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</si>
  <si>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</si>
  <si>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</si>
  <si>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</si>
  <si>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</si>
  <si>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</si>
  <si>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</si>
  <si>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</si>
  <si>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</si>
  <si>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</si>
  <si>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</si>
  <si>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</si>
  <si>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</si>
  <si>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</si>
  <si>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</si>
  <si>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</si>
  <si>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</si>
  <si>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</si>
  <si>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</si>
  <si>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</si>
  <si>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</si>
  <si>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</si>
  <si>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</si>
  <si>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</si>
  <si>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</si>
  <si>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</si>
  <si>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</si>
  <si>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</si>
  <si>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</si>
  <si>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</si>
  <si>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</si>
  <si>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</si>
  <si>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</si>
  <si>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</si>
  <si>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</si>
  <si>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</si>
  <si>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</si>
  <si>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</si>
  <si>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</si>
  <si>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</si>
  <si>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</si>
  <si>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</si>
  <si>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</si>
  <si>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</si>
  <si>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</si>
  <si>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</si>
  <si>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</si>
  <si>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</si>
  <si>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</si>
  <si>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</si>
  <si>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</si>
  <si>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</si>
  <si>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</si>
  <si>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</si>
  <si>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</si>
  <si>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</si>
  <si>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</si>
  <si>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</si>
  <si>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</si>
  <si>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</si>
  <si>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</si>
  <si>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</si>
  <si>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</si>
  <si>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</si>
  <si>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</si>
  <si>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</si>
  <si>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</si>
  <si>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</si>
  <si>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</si>
  <si>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</si>
  <si>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</si>
  <si>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</si>
  <si>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</si>
  <si>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</si>
  <si>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</si>
  <si>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</si>
  <si>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</si>
  <si>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</si>
  <si>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</si>
  <si>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</si>
  <si>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</si>
  <si>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</si>
  <si>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</si>
  <si>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</si>
  <si>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</si>
  <si>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</si>
  <si>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</si>
  <si>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</si>
  <si>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</si>
  <si>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</si>
  <si>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</si>
  <si>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</si>
  <si>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</si>
  <si>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</si>
  <si>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</si>
  <si>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</si>
  <si>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</si>
  <si>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</si>
  <si>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</si>
  <si>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</si>
  <si>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</si>
  <si>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</si>
  <si>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</si>
  <si>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</si>
  <si>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</si>
  <si>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</si>
  <si>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</si>
  <si>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</si>
  <si>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</si>
  <si>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</si>
  <si>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</si>
  <si>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</si>
  <si>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</si>
  <si>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</si>
  <si>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</si>
  <si>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</si>
  <si>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</si>
  <si>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</si>
  <si>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</si>
  <si>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</si>
  <si>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</si>
  <si>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</si>
  <si>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</si>
  <si>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</si>
  <si>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</si>
  <si>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</si>
  <si>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</si>
  <si>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</si>
  <si>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</si>
  <si>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</si>
  <si>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</si>
  <si>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</si>
  <si>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</si>
  <si>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</si>
  <si>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</si>
  <si>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</si>
  <si>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</si>
  <si>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</si>
  <si>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</si>
  <si>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</si>
  <si>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</si>
  <si>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</si>
  <si>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</si>
  <si>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</si>
  <si>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</si>
  <si>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</si>
  <si>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</si>
  <si>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</si>
  <si>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</si>
  <si>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</si>
  <si>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</si>
  <si>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</si>
  <si>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</si>
  <si>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</si>
  <si>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</si>
  <si>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</si>
  <si>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</si>
  <si>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</si>
  <si>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</si>
  <si>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</si>
  <si>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</si>
  <si>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</si>
  <si>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</si>
  <si>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</si>
  <si>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</si>
  <si>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</si>
  <si>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</si>
  <si>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</si>
  <si>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</si>
  <si>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</si>
  <si>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</si>
  <si>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</si>
  <si>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</si>
  <si>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</si>
  <si>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</si>
  <si>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</si>
  <si>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</si>
  <si>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</si>
  <si>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</si>
  <si>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</si>
  <si>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</si>
  <si>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</si>
  <si>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</si>
  <si>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</si>
  <si>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</si>
  <si>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</si>
  <si>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</si>
  <si>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</si>
  <si>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</si>
  <si>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</si>
  <si>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</si>
  <si>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</si>
  <si>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</si>
  <si>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</si>
  <si>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</si>
  <si>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</si>
  <si>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</si>
  <si>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</si>
  <si>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</si>
  <si>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</si>
  <si>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</si>
  <si>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</si>
  <si>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</si>
  <si>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</si>
  <si>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</si>
  <si>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</si>
  <si>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</si>
  <si>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</si>
  <si>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</si>
  <si>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</si>
  <si>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</si>
  <si>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</si>
  <si>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</si>
  <si>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</si>
  <si>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</si>
  <si>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</si>
  <si>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</si>
  <si>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</si>
  <si>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</si>
  <si>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</si>
  <si>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</si>
  <si>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</si>
  <si>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</si>
  <si>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</si>
  <si>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</si>
  <si>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</si>
  <si>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</si>
  <si>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</si>
  <si>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</si>
  <si>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</si>
  <si>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</si>
  <si>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</si>
  <si>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</si>
  <si>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</si>
  <si>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</si>
  <si>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</si>
  <si>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</si>
  <si>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</si>
  <si>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</si>
  <si>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</si>
  <si>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</si>
  <si>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</si>
  <si>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</si>
  <si>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</si>
  <si>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</si>
  <si>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</si>
  <si>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</si>
  <si>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</si>
  <si>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</si>
  <si>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</si>
  <si>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</si>
  <si>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</si>
  <si>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</si>
  <si>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</si>
  <si>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</si>
  <si>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</si>
  <si>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</si>
  <si>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</si>
  <si>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</si>
  <si>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</si>
  <si>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</si>
  <si>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</si>
  <si>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</si>
  <si>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</si>
  <si>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</si>
  <si>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</si>
  <si>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</si>
  <si>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</si>
  <si>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</si>
  <si>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</si>
  <si>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</si>
  <si>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</si>
  <si>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</si>
  <si>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</si>
  <si>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</si>
  <si>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</si>
  <si>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</si>
  <si>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</si>
  <si>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</si>
  <si>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</si>
  <si>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</si>
  <si>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</si>
  <si>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</si>
  <si>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</si>
  <si>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</si>
  <si>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</si>
  <si>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</si>
  <si>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</si>
  <si>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</si>
  <si>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</si>
  <si>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</si>
  <si>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</si>
  <si>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</si>
  <si>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</si>
  <si>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</si>
  <si>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</si>
  <si>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</si>
  <si>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</si>
  <si>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</si>
  <si>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</si>
  <si>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</si>
  <si>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</si>
  <si>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</si>
  <si>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</si>
  <si>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</si>
  <si>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</si>
  <si>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</si>
  <si>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</si>
  <si>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</si>
  <si>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</si>
  <si>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</si>
  <si>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</si>
  <si>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</si>
  <si>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</si>
  <si>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</si>
  <si>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</si>
  <si>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</si>
  <si>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</si>
  <si>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</si>
  <si>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</si>
  <si>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</si>
  <si>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</si>
  <si>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</si>
  <si>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</si>
  <si>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</si>
  <si>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</si>
  <si>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</si>
  <si>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</si>
  <si>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</si>
  <si>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</si>
  <si>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</si>
  <si>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</si>
  <si>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</si>
  <si>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</si>
  <si>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</si>
  <si>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</si>
  <si>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</si>
  <si>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</si>
  <si>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</si>
  <si>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</si>
  <si>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</si>
  <si>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</si>
  <si>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</si>
  <si>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</si>
  <si>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</si>
  <si>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</si>
  <si>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</si>
  <si>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</si>
  <si>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</si>
  <si>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</si>
  <si>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</si>
  <si>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</si>
  <si>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</si>
  <si>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</si>
  <si>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</si>
  <si>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</si>
  <si>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</si>
  <si>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</si>
  <si>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</si>
  <si>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</si>
  <si>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</si>
  <si>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</si>
  <si>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</si>
  <si>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</si>
  <si>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</si>
  <si>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</si>
  <si>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</si>
  <si>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</si>
  <si>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</si>
  <si>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</si>
  <si>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</si>
  <si>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</si>
  <si>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</si>
  <si>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</si>
  <si>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</si>
  <si>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</si>
  <si>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</si>
  <si>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</si>
  <si>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</si>
  <si>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</si>
  <si>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</si>
  <si>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</si>
  <si>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</si>
  <si>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</si>
  <si>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</si>
  <si>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</si>
  <si>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</si>
  <si>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</si>
  <si>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</si>
  <si>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</si>
  <si>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</si>
  <si>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</si>
  <si>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</si>
  <si>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</si>
  <si>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</si>
  <si>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</si>
  <si>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</si>
  <si>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</si>
  <si>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</si>
  <si>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</si>
  <si>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</si>
  <si>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</si>
  <si>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</si>
  <si>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</si>
  <si>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</si>
  <si>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</si>
  <si>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</si>
  <si>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</si>
  <si>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</si>
  <si>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</si>
  <si>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</si>
  <si>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</si>
  <si>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</si>
  <si>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</si>
  <si>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</si>
  <si>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</si>
  <si>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</si>
  <si>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</si>
  <si>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</si>
  <si>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</si>
  <si>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</si>
  <si>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</si>
  <si>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</si>
  <si>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</si>
  <si>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</si>
  <si>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</si>
  <si>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</si>
  <si>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</si>
  <si>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</si>
  <si>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</si>
  <si>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</si>
  <si>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</si>
  <si>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</si>
  <si>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</si>
  <si>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</si>
  <si>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</si>
  <si>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</si>
  <si>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</si>
  <si>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</si>
  <si>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</si>
  <si>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</si>
  <si>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</si>
  <si>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</si>
  <si>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</si>
  <si>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</si>
  <si>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</si>
  <si>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</si>
  <si>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</si>
  <si>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</si>
  <si>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</si>
  <si>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</si>
  <si>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</si>
  <si>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</si>
  <si>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</si>
  <si>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</si>
  <si>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</si>
  <si>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</si>
  <si>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</si>
  <si>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</si>
  <si>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</si>
  <si>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</si>
  <si>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</si>
  <si>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</si>
  <si>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</si>
  <si>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</si>
  <si>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</si>
  <si>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</si>
  <si>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</si>
  <si>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</si>
  <si>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</si>
  <si>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</si>
  <si>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</si>
  <si>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</si>
  <si>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</si>
  <si>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</si>
  <si>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</si>
  <si>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</si>
  <si>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</si>
  <si>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</si>
  <si>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</si>
  <si>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</si>
  <si>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</si>
  <si>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</si>
  <si>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</si>
  <si>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</si>
  <si>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</si>
  <si>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</si>
  <si>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</si>
  <si>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</si>
  <si>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</si>
  <si>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</si>
  <si>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</si>
  <si>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</si>
  <si>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</si>
  <si>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</si>
  <si>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</si>
  <si>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</si>
  <si>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</si>
  <si>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</si>
  <si>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</si>
  <si>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</si>
  <si>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</si>
  <si>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</si>
  <si>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</si>
  <si>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</si>
  <si>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</si>
  <si>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</si>
  <si>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</si>
  <si>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</si>
  <si>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</si>
  <si>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</si>
  <si>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</si>
  <si>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</si>
  <si>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</si>
  <si>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</si>
  <si>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</si>
  <si>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</si>
  <si>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</si>
  <si>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</si>
  <si>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</si>
  <si>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</si>
  <si>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</si>
  <si>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</si>
  <si>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</si>
  <si>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</si>
  <si>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</si>
  <si>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</si>
  <si>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</si>
  <si>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</si>
  <si>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</si>
  <si>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</si>
  <si>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</si>
  <si>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</si>
  <si>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</si>
  <si>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</si>
  <si>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</si>
  <si>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</si>
  <si>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</si>
  <si>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</si>
  <si>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</si>
  <si>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</si>
  <si>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</si>
  <si>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</si>
  <si>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</si>
  <si>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</si>
  <si>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</si>
  <si>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</si>
  <si>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</si>
  <si>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</si>
  <si>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</si>
  <si>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</si>
  <si>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</si>
  <si>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</si>
  <si>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</si>
  <si>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</si>
  <si>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</si>
  <si>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</si>
  <si>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</si>
  <si>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</si>
  <si>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</si>
  <si>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</si>
  <si>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</si>
  <si>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</si>
  <si>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</si>
  <si>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</si>
  <si>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</si>
  <si>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</si>
  <si>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</si>
  <si>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</si>
  <si>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</si>
  <si>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</si>
  <si>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</si>
  <si>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</si>
  <si>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</si>
  <si>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</si>
  <si>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</si>
  <si>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</si>
  <si>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</si>
  <si>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</si>
  <si>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</si>
  <si>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</si>
  <si>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</si>
  <si>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</si>
  <si>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</si>
  <si>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</si>
  <si>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</si>
  <si>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</si>
  <si>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</si>
  <si>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</si>
  <si>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</si>
  <si>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</si>
  <si>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</si>
  <si>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</si>
  <si>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</si>
  <si>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</si>
  <si>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</si>
  <si>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</si>
  <si>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</si>
  <si>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</si>
  <si>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</si>
  <si>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</si>
  <si>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</si>
  <si>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</si>
  <si>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</si>
  <si>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</si>
  <si>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</si>
  <si>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</si>
  <si>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</si>
  <si>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</si>
  <si>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</si>
  <si>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</si>
  <si>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</si>
  <si>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</si>
  <si>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</si>
  <si>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</si>
  <si>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</si>
  <si>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</si>
  <si>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</si>
  <si>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</si>
  <si>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</si>
  <si>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</si>
  <si>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</si>
  <si>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</si>
  <si>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</si>
  <si>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</si>
  <si>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</si>
  <si>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</si>
  <si>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</si>
  <si>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</si>
  <si>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</si>
  <si>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</si>
  <si>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</si>
  <si>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</si>
  <si>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</si>
  <si>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</si>
  <si>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</si>
  <si>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</si>
  <si>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</si>
  <si>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</si>
  <si>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</si>
  <si>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</si>
  <si>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</si>
  <si>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</si>
  <si>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</si>
  <si>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</si>
  <si>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</si>
  <si>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</si>
  <si>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</si>
  <si>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</si>
  <si>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</si>
  <si>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</si>
  <si>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</si>
  <si>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</si>
  <si>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</si>
  <si>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</si>
  <si>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</si>
  <si>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</si>
  <si>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</si>
  <si>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</si>
  <si>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</si>
  <si>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</si>
  <si>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</si>
  <si>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</si>
  <si>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</si>
  <si>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</si>
  <si>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</si>
  <si>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</si>
  <si>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</si>
  <si>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</si>
  <si>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</si>
  <si>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</si>
  <si>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</si>
  <si>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</si>
  <si>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</si>
  <si>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</si>
  <si>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</si>
  <si>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</si>
  <si>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</si>
  <si>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</si>
  <si>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</si>
  <si>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</si>
  <si>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</si>
  <si>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</si>
  <si>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</si>
  <si>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</si>
  <si>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</si>
  <si>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</si>
  <si>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</si>
  <si>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</si>
  <si>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</si>
  <si>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</si>
  <si>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</si>
  <si>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</si>
  <si>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</si>
  <si>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</si>
  <si>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</si>
  <si>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</si>
  <si>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</si>
  <si>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</si>
  <si>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</si>
  <si>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</si>
  <si>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</si>
  <si>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</si>
  <si>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</si>
  <si>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</si>
  <si>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</si>
  <si>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</si>
  <si>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</si>
  <si>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</si>
  <si>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</si>
  <si>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</si>
  <si>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</si>
  <si>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</si>
  <si>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</si>
  <si>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</si>
  <si>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</si>
  <si>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</si>
  <si>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</si>
  <si>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</si>
  <si>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</si>
  <si>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</si>
  <si>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</si>
  <si>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</si>
  <si>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</si>
  <si>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</si>
  <si>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</si>
  <si>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</si>
  <si>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</si>
  <si>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</si>
  <si>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</si>
  <si>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</si>
  <si>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</si>
  <si>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</si>
  <si>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</si>
  <si>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</si>
  <si>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</si>
  <si>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</si>
  <si>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</si>
  <si>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</si>
  <si>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</si>
  <si>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</si>
  <si>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</si>
  <si>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</si>
  <si>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</si>
  <si>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</si>
  <si>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</si>
  <si>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</si>
  <si>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</si>
  <si>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</si>
  <si>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</si>
  <si>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</si>
  <si>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</si>
  <si>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</si>
  <si>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</si>
  <si>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</si>
  <si>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</si>
  <si>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</si>
  <si>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</si>
  <si>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</si>
  <si>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</si>
  <si>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</si>
  <si>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</si>
  <si>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</si>
  <si>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</si>
  <si>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</si>
  <si>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</si>
  <si>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</si>
  <si>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</si>
  <si>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</si>
  <si>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</si>
  <si>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</si>
  <si>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</si>
  <si>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</si>
  <si>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</si>
  <si>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</si>
  <si>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</si>
  <si>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</si>
  <si>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</si>
  <si>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</si>
  <si>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</si>
  <si>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</si>
  <si>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</si>
  <si>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</si>
  <si>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</si>
  <si>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</si>
  <si>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</si>
  <si>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</si>
  <si>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</si>
  <si>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</si>
  <si>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</si>
  <si>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</si>
  <si>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</si>
  <si>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</si>
  <si>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</si>
  <si>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</si>
  <si>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</si>
  <si>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</si>
  <si>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</si>
  <si>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</si>
  <si>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</si>
  <si>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</si>
  <si>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</si>
  <si>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</si>
  <si>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</si>
  <si>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</si>
  <si>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</si>
  <si>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</si>
  <si>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</si>
  <si>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</si>
  <si>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</si>
  <si>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</si>
  <si>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</si>
  <si>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</si>
  <si>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</si>
  <si>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</si>
  <si>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</si>
  <si>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</si>
  <si>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</si>
  <si>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</si>
  <si>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</si>
  <si>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</si>
  <si>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</si>
  <si>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</si>
  <si>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</si>
  <si>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</si>
  <si>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</si>
  <si>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</si>
  <si>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</si>
  <si>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</si>
  <si>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</si>
  <si>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</si>
  <si>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</si>
  <si>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</si>
  <si>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</si>
  <si>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</si>
  <si>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</si>
  <si>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</si>
  <si>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</si>
  <si>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</si>
  <si>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</si>
  <si>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</si>
  <si>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</si>
  <si>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</si>
  <si>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</si>
  <si>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</si>
  <si>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</si>
  <si>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</si>
  <si>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</si>
  <si>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</si>
  <si>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</si>
  <si>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</si>
  <si>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</si>
  <si>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</si>
  <si>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</si>
  <si>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</si>
  <si>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</si>
  <si>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</si>
  <si>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</si>
  <si>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</si>
  <si>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</si>
  <si>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</si>
  <si>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</si>
  <si>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</si>
  <si>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</si>
  <si>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</si>
  <si>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</si>
  <si>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</si>
  <si>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</si>
  <si>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</si>
  <si>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</si>
  <si>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</si>
  <si>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</si>
  <si>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</si>
  <si>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</si>
  <si>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</si>
  <si>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</si>
  <si>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</si>
  <si>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</si>
  <si>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</si>
  <si>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</si>
  <si>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</si>
  <si>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</si>
  <si>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</si>
  <si>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</si>
  <si>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</si>
  <si>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</si>
  <si>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</si>
  <si>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</si>
  <si>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</si>
  <si>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</si>
  <si>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</si>
  <si>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</si>
  <si>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</si>
  <si>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</si>
  <si>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</si>
  <si>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</si>
  <si>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</si>
  <si>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</si>
  <si>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</si>
  <si>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</si>
  <si>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</si>
  <si>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</si>
  <si>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</si>
  <si>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</si>
  <si>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</si>
  <si>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</si>
  <si>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</si>
  <si>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</si>
  <si>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</si>
  <si>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</si>
  <si>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</si>
  <si>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</si>
  <si>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</si>
  <si>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</si>
  <si>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</si>
  <si>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</si>
  <si>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</si>
  <si>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</si>
  <si>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</si>
  <si>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</si>
  <si>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</si>
  <si>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</si>
  <si>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</si>
  <si>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</si>
  <si>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</si>
  <si>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</si>
  <si>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</si>
  <si>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</si>
  <si>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</si>
  <si>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</si>
  <si>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</si>
  <si>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</si>
  <si>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</si>
  <si>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</si>
  <si>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</si>
  <si>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</si>
  <si>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</si>
  <si>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</si>
  <si>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</si>
  <si>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</si>
  <si>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</si>
  <si>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</si>
  <si>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</si>
  <si>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</si>
  <si>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</si>
  <si>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</si>
  <si>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</si>
  <si>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</si>
  <si>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</si>
  <si>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</si>
  <si>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</si>
  <si>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</si>
  <si>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</si>
  <si>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</si>
  <si>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</si>
  <si>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</si>
  <si>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</si>
  <si>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</si>
  <si>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</si>
  <si>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</si>
  <si>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</si>
  <si>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</si>
  <si>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</si>
  <si>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</si>
  <si>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</si>
  <si>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</si>
  <si>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</si>
  <si>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</si>
  <si>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</si>
  <si>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</si>
  <si>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</si>
  <si>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</si>
  <si>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</si>
  <si>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</si>
  <si>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</si>
  <si>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</si>
  <si>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</si>
  <si>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</si>
  <si>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</si>
  <si>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</si>
  <si>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</si>
  <si>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</si>
  <si>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</si>
  <si>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</si>
  <si>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</si>
  <si>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</si>
  <si>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</si>
  <si>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</si>
  <si>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</si>
  <si>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</si>
  <si>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</si>
  <si>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</si>
  <si>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</si>
  <si>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</si>
  <si>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</si>
  <si>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</si>
  <si>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</si>
  <si>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</si>
  <si>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</si>
  <si>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</si>
  <si>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</si>
  <si>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</si>
  <si>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</si>
  <si>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</si>
  <si>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</si>
  <si>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</si>
  <si>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</si>
  <si>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</si>
  <si>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</si>
  <si>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</si>
  <si>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</si>
  <si>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</si>
  <si>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</si>
  <si>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</si>
  <si>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</si>
  <si>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</si>
  <si>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</si>
  <si>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</si>
  <si>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</si>
  <si>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</si>
  <si>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</si>
  <si>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</si>
  <si>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</si>
  <si>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</si>
  <si>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</si>
  <si>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</si>
  <si>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</si>
  <si>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</si>
  <si>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</si>
  <si>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</si>
  <si>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</si>
  <si>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</si>
  <si>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</si>
  <si>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</si>
  <si>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</si>
  <si>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</si>
  <si>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</si>
  <si>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</si>
  <si>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</si>
  <si>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</si>
  <si>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</si>
  <si>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</si>
  <si>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</si>
  <si>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</si>
  <si>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</si>
  <si>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</si>
  <si>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</si>
  <si>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</si>
  <si>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</si>
  <si>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</si>
  <si>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</si>
  <si>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</si>
  <si>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</si>
  <si>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</si>
  <si>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</si>
  <si>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</si>
  <si>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</si>
  <si>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</si>
  <si>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</si>
  <si>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</si>
  <si>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</si>
  <si>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</si>
  <si>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</si>
  <si>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</si>
  <si>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</si>
  <si>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</si>
  <si>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</si>
  <si>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</si>
  <si>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</si>
  <si>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</si>
  <si>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</si>
  <si>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</si>
  <si>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</si>
  <si>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</si>
  <si>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</si>
  <si>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</si>
  <si>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</si>
  <si>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</si>
  <si>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</si>
  <si>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</si>
  <si>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</si>
  <si>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</si>
  <si>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</si>
  <si>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</si>
  <si>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</si>
  <si>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</si>
  <si>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</si>
  <si>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</si>
  <si>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</si>
  <si>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</si>
  <si>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</si>
  <si>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</si>
  <si>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</si>
  <si>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</si>
  <si>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</si>
  <si>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</si>
  <si>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</si>
  <si>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</si>
  <si>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</si>
  <si>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</si>
  <si>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</si>
  <si>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</si>
  <si>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</si>
  <si>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</si>
  <si>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</si>
  <si>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</si>
  <si>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</si>
  <si>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</si>
  <si>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</si>
  <si>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</si>
  <si>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</si>
  <si>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</si>
  <si>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</si>
  <si>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</si>
  <si>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</si>
  <si>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</si>
  <si>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</si>
  <si>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</si>
  <si>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</si>
  <si>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</si>
  <si>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</si>
  <si>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</si>
  <si>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</si>
  <si>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</si>
  <si>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</si>
  <si>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</si>
  <si>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</si>
  <si>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</si>
  <si>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</si>
  <si>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</si>
  <si>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</si>
  <si>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</si>
  <si>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</si>
  <si>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</si>
  <si>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</si>
  <si>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</si>
  <si>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</si>
  <si>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</si>
  <si>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</si>
  <si>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</si>
  <si>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</si>
  <si>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</si>
  <si>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</si>
  <si>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</si>
  <si>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</si>
  <si>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</si>
  <si>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</si>
  <si>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</si>
  <si>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</si>
  <si>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</si>
  <si>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</si>
  <si>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</si>
  <si>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</si>
  <si>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</si>
  <si>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</si>
  <si>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</si>
  <si>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</si>
  <si>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</si>
  <si>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</si>
  <si>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</si>
  <si>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</si>
  <si>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</si>
  <si>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</si>
  <si>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</si>
  <si>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</si>
  <si>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</si>
  <si>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</si>
  <si>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</si>
  <si>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</si>
  <si>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</si>
  <si>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</si>
  <si>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</si>
  <si>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</si>
  <si>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</si>
  <si>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</si>
  <si>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</si>
  <si>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</si>
  <si>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</si>
  <si>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</si>
  <si>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</si>
  <si>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</si>
  <si>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</si>
  <si>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</si>
  <si>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</si>
  <si>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</si>
  <si>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</si>
  <si>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</si>
  <si>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</si>
  <si>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</si>
  <si>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</si>
  <si>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</si>
  <si>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</si>
  <si>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</si>
  <si>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</si>
  <si>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</si>
  <si>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</si>
  <si>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</si>
  <si>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</si>
  <si>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</si>
  <si>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</si>
  <si>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</si>
  <si>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</si>
  <si>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</si>
  <si>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</si>
  <si>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</si>
  <si>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</si>
  <si>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</si>
  <si>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</si>
  <si>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</si>
  <si>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</si>
  <si>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</si>
  <si>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</si>
  <si>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</si>
  <si>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</si>
  <si>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</si>
  <si>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</si>
  <si>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</si>
  <si>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</si>
  <si>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</si>
  <si>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</si>
  <si>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</si>
  <si>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</si>
  <si>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</si>
  <si>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</si>
  <si>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</si>
  <si>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</si>
  <si>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</si>
  <si>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</si>
  <si>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</si>
  <si>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</si>
  <si>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</si>
  <si>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</si>
  <si>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</si>
  <si>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</si>
  <si>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</si>
  <si>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</si>
  <si>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</si>
  <si>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</si>
  <si>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</si>
  <si>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</si>
  <si>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</si>
  <si>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</si>
  <si>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</si>
  <si>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</si>
  <si>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</si>
  <si>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</si>
  <si>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</si>
  <si>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</si>
  <si>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</si>
  <si>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</si>
  <si>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</si>
  <si>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</si>
  <si>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</si>
  <si>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</si>
  <si>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</si>
  <si>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</si>
  <si>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</si>
  <si>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</si>
  <si>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</si>
  <si>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</si>
  <si>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</si>
  <si>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</si>
  <si>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</si>
  <si>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</si>
  <si>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</si>
  <si>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</si>
  <si>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</si>
  <si>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</si>
  <si>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</si>
  <si>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</si>
  <si>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</si>
  <si>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</si>
  <si>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</si>
  <si>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</si>
  <si>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</si>
  <si>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</si>
  <si>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</si>
  <si>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</si>
  <si>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</si>
  <si>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</si>
  <si>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</si>
  <si>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</si>
  <si>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</si>
  <si>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</si>
  <si>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</si>
  <si>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</si>
  <si>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</si>
  <si>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</si>
  <si>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</si>
  <si>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</si>
  <si>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</si>
  <si>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</si>
  <si>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</si>
  <si>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</si>
  <si>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</si>
  <si>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</si>
  <si>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</si>
  <si>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</si>
  <si>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</si>
  <si>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</si>
  <si>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</si>
  <si>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</si>
  <si>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</si>
  <si>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</si>
  <si>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</si>
  <si>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</si>
  <si>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</si>
  <si>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</si>
  <si>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</si>
  <si>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</si>
  <si>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</si>
  <si>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</si>
  <si>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</si>
  <si>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</si>
  <si>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</si>
  <si>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</si>
  <si>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</si>
  <si>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</si>
  <si>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</si>
  <si>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</si>
  <si>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</si>
  <si>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</si>
  <si>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</si>
  <si>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</si>
  <si>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</si>
  <si>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</si>
  <si>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</si>
  <si>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</si>
  <si>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</si>
  <si>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</si>
  <si>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</si>
  <si>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</si>
  <si>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</si>
  <si>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</si>
  <si>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</si>
  <si>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</si>
  <si>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</si>
  <si>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</si>
  <si>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</si>
  <si>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</si>
  <si>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</si>
  <si>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</si>
  <si>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</si>
  <si>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</si>
  <si>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</si>
  <si>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</si>
  <si>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</si>
  <si>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</si>
  <si>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</si>
  <si>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</si>
  <si>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</si>
  <si>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</si>
  <si>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</si>
  <si>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</si>
  <si>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</si>
  <si>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</si>
  <si>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</si>
  <si>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</si>
  <si>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</si>
  <si>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</si>
  <si>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</si>
  <si>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</si>
  <si>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</si>
  <si>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</si>
  <si>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</si>
  <si>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</si>
  <si>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</si>
  <si>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</si>
  <si>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</si>
  <si>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</si>
  <si>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</si>
  <si>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</si>
  <si>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</si>
  <si>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</si>
  <si>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</si>
  <si>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</si>
  <si>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</si>
  <si>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</si>
  <si>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</si>
  <si>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</si>
  <si>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</si>
  <si>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</si>
  <si>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</si>
  <si>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</si>
  <si>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</si>
  <si>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</si>
  <si>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</si>
  <si>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</si>
  <si>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</si>
  <si>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</si>
  <si>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</si>
  <si>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</si>
  <si>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</si>
  <si>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</si>
  <si>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</si>
  <si>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</si>
  <si>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</si>
  <si>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</si>
  <si>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</si>
  <si>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</si>
  <si>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</si>
  <si>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</si>
  <si>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</si>
  <si>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</si>
  <si>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</si>
  <si>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</si>
  <si>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</si>
  <si>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</si>
  <si>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</si>
  <si>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</si>
  <si>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</si>
  <si>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</si>
  <si>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</si>
  <si>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</si>
  <si>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</si>
  <si>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</si>
  <si>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</si>
  <si>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</si>
  <si>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</si>
  <si>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</si>
  <si>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</si>
  <si>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</si>
  <si>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</si>
  <si>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</si>
  <si>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</si>
  <si>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</si>
  <si>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</si>
  <si>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</si>
  <si>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</si>
  <si>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</si>
  <si>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</si>
  <si>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</si>
  <si>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</si>
  <si>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</si>
  <si>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</si>
  <si>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</si>
  <si>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</si>
  <si>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</si>
  <si>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</si>
  <si>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</si>
  <si>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</si>
  <si>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</si>
  <si>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</si>
  <si>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</si>
  <si>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</si>
  <si>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</si>
  <si>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</si>
  <si>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</si>
  <si>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</si>
  <si>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</si>
  <si>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</si>
  <si>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</si>
  <si>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</si>
  <si>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</si>
  <si>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</si>
  <si>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</si>
  <si>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</si>
  <si>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</si>
  <si>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</si>
  <si>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</si>
  <si>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</si>
  <si>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</si>
  <si>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</si>
  <si>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</si>
  <si>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</si>
  <si>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</si>
  <si>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</si>
  <si>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</si>
  <si>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</si>
  <si>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</si>
  <si>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</si>
  <si>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</si>
  <si>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</si>
  <si>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</si>
  <si>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</si>
  <si>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</si>
  <si>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</si>
  <si>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</si>
  <si>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</si>
  <si>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</si>
  <si>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</si>
  <si>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</si>
  <si>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</si>
  <si>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</si>
  <si>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</si>
  <si>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</si>
  <si>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</si>
  <si>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</si>
  <si>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</si>
  <si>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</si>
  <si>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</si>
  <si>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</si>
  <si>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</si>
  <si>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</si>
  <si>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</si>
  <si>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</si>
  <si>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</si>
  <si>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</si>
  <si>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</si>
  <si>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</si>
  <si>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</si>
  <si>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</si>
  <si>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</si>
  <si>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</si>
  <si>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</si>
  <si>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</si>
  <si>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</si>
  <si>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</si>
  <si>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</si>
  <si>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</si>
  <si>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</si>
  <si>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</si>
  <si>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</si>
  <si>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</si>
  <si>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</si>
  <si>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</si>
  <si>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</si>
  <si>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</si>
  <si>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</si>
  <si>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</si>
  <si>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</si>
  <si>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</si>
  <si>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</si>
  <si>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</si>
  <si>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</si>
  <si>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</si>
  <si>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</si>
  <si>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</si>
  <si>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</si>
  <si>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</si>
  <si>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</si>
  <si>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</si>
  <si>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</si>
  <si>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</si>
  <si>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</si>
  <si>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</si>
  <si>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</si>
  <si>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</si>
  <si>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</si>
  <si>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</si>
  <si>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</si>
  <si>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</si>
  <si>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</si>
  <si>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</si>
  <si>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</si>
  <si>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</si>
  <si>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</si>
  <si>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</si>
  <si>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</si>
  <si>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</si>
  <si>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</si>
  <si>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</si>
  <si>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</si>
  <si>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</si>
  <si>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</si>
  <si>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</si>
  <si>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</si>
  <si>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</si>
  <si>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</si>
  <si>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</si>
  <si>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</si>
  <si>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</si>
  <si>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</si>
  <si>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</si>
  <si>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</si>
  <si>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</si>
  <si>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</si>
  <si>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</si>
  <si>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</si>
  <si>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</si>
  <si>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</si>
  <si>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</si>
  <si>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</si>
  <si>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</si>
  <si>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</si>
  <si>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</si>
  <si>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</si>
  <si>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</si>
  <si>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</si>
  <si>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</si>
  <si>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</si>
  <si>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</si>
  <si>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</si>
  <si>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</si>
  <si>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</si>
  <si>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</si>
  <si>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</si>
  <si>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</si>
  <si>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</si>
  <si>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</si>
  <si>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</si>
  <si>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</si>
  <si>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</si>
  <si>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</si>
  <si>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</si>
  <si>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</si>
  <si>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</si>
  <si>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</si>
  <si>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</si>
  <si>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</si>
  <si>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</si>
  <si>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</si>
  <si>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</si>
  <si>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</si>
  <si>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</si>
  <si>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</si>
  <si>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</si>
  <si>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</si>
  <si>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</si>
  <si>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</si>
  <si>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</si>
  <si>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</si>
  <si>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</si>
  <si>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</si>
  <si>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</si>
  <si>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</si>
  <si>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</si>
  <si>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</si>
  <si>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</si>
  <si>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</si>
  <si>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</si>
  <si>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</si>
  <si>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</si>
  <si>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</si>
  <si>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</si>
  <si>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</si>
  <si>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</si>
  <si>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</si>
  <si>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</si>
  <si>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</si>
  <si>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</si>
  <si>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</si>
  <si>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</si>
  <si>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</si>
  <si>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</si>
  <si>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</si>
  <si>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</si>
  <si>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</si>
  <si>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</si>
  <si>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</si>
  <si>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</si>
  <si>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</si>
  <si>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</si>
  <si>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</si>
  <si>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</si>
  <si>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</si>
  <si>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</si>
  <si>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</si>
  <si>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</si>
  <si>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</si>
  <si>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</si>
  <si>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</si>
  <si>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</si>
  <si>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</si>
  <si>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</si>
  <si>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</si>
  <si>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</si>
  <si>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</si>
  <si>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</si>
  <si>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</si>
  <si>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</si>
  <si>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</si>
  <si>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</si>
  <si>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</si>
  <si>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</si>
  <si>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</si>
  <si>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</si>
  <si>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</si>
  <si>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</si>
  <si>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</si>
  <si>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</si>
  <si>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</si>
  <si>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</si>
  <si>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</si>
  <si>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</si>
  <si>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</si>
  <si>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</si>
  <si>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</si>
  <si>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</si>
  <si>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</si>
  <si>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</si>
  <si>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</si>
  <si>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</si>
  <si>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</si>
  <si>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</si>
  <si>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</si>
  <si>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</si>
  <si>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</si>
  <si>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</si>
  <si>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</si>
  <si>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</si>
  <si>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</si>
  <si>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</si>
  <si>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</si>
  <si>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</si>
  <si>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</si>
  <si>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</si>
  <si>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</si>
  <si>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</si>
  <si>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</si>
  <si>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</si>
  <si>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</si>
  <si>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</si>
  <si>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</si>
  <si>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</si>
  <si>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</si>
  <si>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</si>
  <si>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</si>
  <si>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</si>
  <si>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</si>
  <si>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</si>
  <si>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</si>
  <si>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</si>
  <si>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</si>
  <si>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</si>
  <si>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</si>
  <si>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</si>
  <si>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</si>
  <si>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</si>
  <si>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</si>
  <si>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</si>
  <si>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</si>
  <si>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</si>
  <si>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</si>
  <si>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</si>
  <si>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</si>
  <si>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</si>
  <si>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</si>
  <si>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</si>
  <si>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</si>
  <si>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</si>
  <si>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</si>
  <si>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</si>
  <si>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</si>
  <si>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</si>
  <si>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</si>
  <si>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</si>
  <si>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</si>
  <si>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</si>
  <si>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</si>
  <si>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</si>
  <si>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</si>
  <si>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</si>
  <si>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</si>
  <si>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</si>
  <si>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</si>
  <si>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</si>
  <si>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</si>
  <si>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</si>
  <si>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</si>
  <si>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</si>
  <si>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</si>
  <si>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</si>
  <si>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</si>
  <si>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</si>
  <si>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</si>
  <si>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</si>
  <si>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</si>
  <si>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</si>
  <si>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</si>
  <si>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</si>
  <si>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</si>
  <si>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</si>
  <si>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</si>
  <si>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</si>
  <si>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</si>
  <si>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</si>
  <si>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</si>
  <si>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</si>
  <si>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</si>
  <si>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</si>
  <si>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</si>
  <si>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</si>
  <si>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</si>
  <si>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</si>
  <si>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</si>
  <si>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</si>
  <si>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</si>
  <si>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</si>
  <si>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</si>
  <si>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</si>
  <si>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</si>
  <si>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</si>
  <si>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</si>
  <si>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</si>
  <si>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</si>
  <si>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</si>
  <si>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</si>
  <si>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</si>
  <si>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</si>
  <si>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</si>
  <si>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</si>
  <si>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</si>
  <si>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</si>
  <si>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</si>
  <si>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</si>
  <si>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</si>
  <si>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</si>
  <si>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</si>
  <si>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</si>
  <si>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</si>
  <si>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</si>
  <si>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</si>
  <si>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</si>
  <si>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</si>
  <si>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</si>
  <si>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</si>
  <si>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</si>
  <si>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</si>
  <si>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</si>
  <si>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</si>
  <si>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</si>
  <si>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</si>
  <si>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</si>
  <si>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</si>
  <si>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</si>
  <si>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</si>
  <si>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</si>
  <si>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</si>
  <si>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</si>
  <si>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</si>
  <si>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</si>
  <si>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</si>
  <si>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</si>
  <si>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</si>
  <si>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</si>
  <si>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</si>
  <si>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</si>
  <si>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</si>
  <si>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</si>
  <si>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</si>
  <si>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</si>
  <si>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</si>
  <si>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</si>
  <si>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</si>
  <si>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</si>
  <si>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</si>
  <si>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</si>
  <si>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</si>
  <si>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</si>
  <si>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</si>
  <si>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</si>
  <si>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</si>
  <si>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</si>
  <si>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</si>
  <si>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</si>
  <si>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</si>
  <si>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</si>
  <si>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</si>
  <si>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</si>
  <si>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</si>
  <si>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</si>
  <si>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</si>
  <si>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</si>
  <si>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</si>
  <si>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</si>
  <si>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</si>
  <si>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</si>
  <si>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</si>
  <si>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</si>
  <si>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</si>
  <si>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</si>
  <si>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</si>
  <si>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</si>
  <si>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</si>
  <si>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</si>
  <si>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</si>
  <si>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</si>
  <si>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</si>
  <si>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</si>
  <si>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</si>
  <si>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</si>
  <si>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</si>
  <si>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</si>
  <si>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</si>
  <si>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</si>
  <si>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</si>
  <si>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</si>
  <si>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</si>
  <si>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</si>
  <si>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</si>
  <si>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</si>
  <si>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</si>
  <si>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</si>
  <si>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</si>
  <si>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</si>
  <si>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</si>
  <si>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</si>
  <si>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</si>
  <si>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</si>
  <si>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</si>
  <si>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</si>
  <si>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</si>
  <si>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</si>
  <si>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</si>
  <si>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</si>
  <si>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</si>
  <si>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</si>
  <si>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</si>
  <si>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</si>
  <si>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</si>
  <si>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</si>
  <si>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</si>
  <si>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</si>
  <si>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</si>
  <si>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</si>
  <si>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</si>
  <si>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</si>
  <si>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</si>
  <si>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</si>
  <si>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</si>
  <si>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</si>
  <si>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</si>
  <si>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</si>
  <si>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</si>
  <si>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</si>
  <si>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</si>
  <si>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</si>
  <si>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</si>
  <si>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</si>
  <si>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</si>
  <si>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</si>
  <si>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</si>
  <si>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</si>
  <si>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</si>
  <si>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</si>
  <si>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</si>
  <si>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</si>
  <si>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</si>
  <si>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</si>
  <si>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</si>
  <si>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</si>
  <si>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</si>
  <si>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</si>
  <si>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</si>
  <si>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</si>
  <si>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</si>
  <si>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</si>
  <si>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</si>
  <si>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</si>
  <si>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</si>
  <si>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</si>
  <si>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</si>
  <si>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</si>
  <si>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</si>
  <si>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</si>
  <si>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</si>
  <si>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</si>
  <si>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</si>
  <si>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</si>
  <si>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</si>
  <si>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</si>
  <si>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</si>
  <si>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</si>
  <si>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</si>
  <si>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</si>
  <si>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</si>
  <si>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</si>
  <si>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</si>
  <si>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</si>
  <si>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</si>
  <si>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</si>
  <si>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</si>
  <si>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</si>
  <si>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</si>
  <si>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</si>
  <si>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</si>
  <si>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</si>
  <si>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</si>
  <si>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</si>
  <si>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</si>
  <si>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</si>
  <si>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</si>
  <si>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</si>
  <si>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</si>
  <si>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</si>
  <si>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</si>
  <si>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</si>
  <si>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</si>
  <si>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</si>
  <si>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</si>
  <si>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</si>
  <si>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</si>
  <si>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</si>
  <si>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</si>
  <si>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</si>
  <si>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</si>
  <si>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</si>
  <si>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</si>
  <si>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</si>
  <si>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</si>
  <si>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</si>
  <si>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</si>
  <si>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</si>
  <si>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</si>
  <si>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</si>
  <si>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</si>
  <si>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</si>
  <si>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</si>
  <si>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</si>
  <si>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</si>
  <si>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</si>
  <si>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</si>
  <si>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</si>
  <si>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</si>
  <si>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</si>
  <si>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</si>
  <si>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</si>
  <si>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</si>
  <si>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</si>
  <si>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</si>
  <si>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</si>
  <si>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</si>
  <si>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</si>
  <si>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</si>
  <si>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</si>
  <si>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</si>
  <si>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</si>
  <si>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</si>
  <si>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</si>
  <si>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</si>
  <si>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</si>
  <si>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</si>
  <si>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</si>
  <si>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</si>
  <si>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</si>
  <si>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</si>
  <si>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</si>
  <si>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</si>
  <si>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</si>
  <si>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</si>
  <si>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</si>
  <si>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</si>
  <si>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</si>
  <si>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</si>
  <si>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</si>
  <si>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</si>
  <si>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</si>
  <si>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</si>
  <si>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</si>
  <si>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</si>
  <si>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</si>
  <si>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</si>
  <si>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</si>
  <si>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</si>
  <si>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</si>
  <si>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</si>
  <si>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</si>
  <si>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</si>
  <si>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</si>
  <si>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</si>
  <si>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</si>
  <si>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</si>
  <si>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</si>
  <si>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</si>
  <si>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</si>
  <si>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</si>
  <si>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</si>
  <si>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</si>
  <si>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</si>
  <si>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</si>
  <si>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</si>
  <si>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</si>
  <si>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</si>
  <si>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</si>
  <si>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</si>
  <si>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</si>
  <si>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</si>
  <si>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</si>
  <si>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</si>
  <si>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</si>
  <si>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</si>
  <si>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</si>
  <si>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</si>
  <si>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</si>
  <si>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</si>
  <si>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</si>
  <si>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</si>
  <si>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</si>
  <si>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</si>
  <si>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</si>
  <si>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</si>
  <si>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</si>
  <si>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</si>
  <si>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</si>
  <si>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</si>
  <si>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</si>
  <si>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</si>
  <si>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</si>
  <si>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</si>
  <si>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</si>
  <si>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</si>
  <si>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</si>
  <si>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</si>
  <si>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</si>
  <si>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</si>
  <si>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</si>
  <si>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</si>
  <si>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</si>
  <si>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</si>
  <si>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</si>
  <si>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</si>
  <si>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</si>
  <si>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</si>
  <si>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</si>
  <si>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</si>
  <si>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</si>
  <si>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</si>
  <si>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</si>
  <si>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</si>
  <si>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</si>
  <si>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</si>
  <si>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</si>
  <si>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</si>
  <si>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</si>
  <si>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</si>
  <si>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</si>
  <si>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</si>
  <si>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</si>
  <si>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</si>
  <si>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</si>
  <si>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</si>
  <si>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</si>
  <si>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</si>
  <si>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</si>
  <si>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</si>
  <si>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</si>
  <si>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</si>
  <si>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</si>
  <si>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</si>
  <si>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</si>
  <si>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</si>
  <si>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</si>
  <si>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</si>
  <si>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</si>
  <si>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</si>
  <si>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</si>
  <si>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</si>
  <si>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</si>
  <si>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</si>
  <si>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</si>
  <si>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</si>
  <si>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</si>
  <si>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</si>
  <si>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</si>
  <si>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</si>
  <si>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</si>
  <si>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</si>
  <si>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</si>
  <si>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</si>
  <si>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</si>
  <si>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</si>
  <si>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</si>
  <si>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</si>
  <si>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</si>
  <si>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</si>
  <si>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</si>
  <si>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</si>
  <si>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</si>
  <si>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</si>
  <si>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</si>
  <si>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</si>
  <si>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</si>
  <si>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</si>
  <si>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</si>
  <si>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</si>
  <si>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</si>
  <si>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</si>
  <si>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</si>
  <si>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</si>
  <si>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</si>
  <si>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</si>
  <si>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</si>
  <si>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</si>
  <si>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</si>
  <si>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</si>
  <si>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</si>
  <si>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</si>
  <si>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</si>
  <si>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</si>
  <si>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</si>
  <si>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</si>
  <si>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</si>
  <si>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</si>
  <si>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</si>
  <si>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</si>
  <si>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</si>
  <si>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</si>
  <si>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</si>
  <si>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</si>
  <si>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</si>
  <si>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</si>
  <si>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</si>
  <si>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</si>
  <si>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</si>
  <si>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</si>
  <si>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</si>
  <si>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</si>
  <si>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</si>
  <si>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</si>
  <si>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</si>
  <si>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</si>
  <si>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</si>
  <si>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</si>
  <si>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</si>
  <si>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</si>
  <si>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</si>
  <si>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</si>
  <si>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</si>
  <si>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</si>
  <si>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</si>
  <si>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</si>
  <si>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</si>
  <si>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</si>
  <si>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</si>
  <si>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</si>
  <si>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</si>
  <si>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</si>
  <si>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</si>
  <si>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</si>
  <si>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</si>
  <si>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</si>
  <si>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</si>
  <si>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</si>
  <si>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</si>
  <si>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</si>
  <si>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</si>
  <si>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</si>
  <si>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</si>
  <si>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</si>
  <si>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</si>
  <si>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</si>
  <si>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</si>
  <si>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</si>
  <si>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</si>
  <si>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</si>
  <si>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</si>
  <si>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</si>
  <si>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</si>
  <si>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</si>
  <si>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</si>
  <si>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</si>
  <si>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</si>
  <si>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</si>
  <si>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</si>
  <si>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</si>
  <si>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</si>
  <si>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</si>
  <si>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</si>
  <si>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</si>
  <si>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</si>
  <si>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</si>
  <si>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</si>
  <si>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</si>
  <si>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</si>
  <si>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</si>
  <si>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</si>
  <si>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</si>
  <si>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</si>
  <si>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</si>
  <si>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</si>
  <si>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</si>
  <si>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</si>
  <si>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</si>
  <si>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</si>
  <si>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</si>
  <si>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</si>
  <si>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</si>
  <si>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</si>
  <si>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</si>
  <si>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</si>
  <si>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</si>
  <si>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</si>
  <si>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</si>
  <si>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</si>
  <si>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</si>
  <si>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</si>
  <si>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</si>
  <si>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</si>
  <si>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</si>
  <si>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</si>
  <si>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</si>
  <si>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</si>
  <si>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</si>
  <si>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</si>
  <si>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</si>
  <si>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</si>
  <si>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</si>
  <si>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</si>
  <si>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</si>
  <si>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</si>
  <si>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</si>
  <si>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</si>
  <si>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</si>
  <si>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</si>
  <si>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</si>
  <si>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</si>
  <si>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</si>
  <si>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</si>
  <si>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</si>
  <si>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</si>
  <si>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</si>
  <si>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</si>
  <si>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</si>
  <si>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</si>
  <si>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</si>
  <si>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</si>
  <si>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</si>
  <si>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</si>
  <si>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</si>
  <si>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</si>
  <si>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</si>
  <si>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</si>
  <si>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</si>
  <si>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</si>
  <si>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</si>
  <si>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</si>
  <si>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</si>
  <si>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</si>
  <si>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</si>
  <si>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</si>
  <si>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</si>
  <si>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</si>
  <si>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</si>
  <si>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</si>
  <si>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</si>
  <si>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</si>
  <si>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</si>
  <si>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</si>
  <si>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</si>
  <si>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</si>
  <si>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</si>
  <si>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</si>
  <si>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</si>
  <si>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</si>
  <si>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</si>
  <si>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</si>
  <si>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</si>
  <si>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</si>
  <si>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</si>
  <si>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</si>
  <si>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</si>
  <si>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</si>
  <si>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</si>
  <si>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</si>
  <si>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</si>
  <si>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</si>
  <si>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</si>
  <si>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</si>
  <si>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</si>
  <si>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</si>
  <si>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</si>
  <si>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</si>
  <si>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</si>
  <si>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</si>
  <si>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</si>
  <si>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</si>
  <si>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</si>
  <si>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</si>
  <si>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</si>
  <si>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</si>
  <si>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</si>
  <si>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</si>
  <si>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</si>
  <si>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</si>
  <si>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</si>
  <si>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</si>
  <si>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</si>
  <si>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</si>
  <si>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</si>
  <si>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</si>
  <si>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</si>
  <si>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</si>
  <si>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</si>
  <si>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</si>
  <si>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</si>
  <si>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</si>
  <si>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</si>
  <si>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</si>
  <si>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</si>
  <si>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</si>
  <si>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</si>
  <si>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</si>
  <si>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</si>
  <si>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</si>
  <si>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</si>
  <si>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</si>
  <si>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</si>
  <si>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</si>
  <si>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</si>
  <si>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</si>
  <si>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</si>
  <si>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</si>
  <si>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</si>
  <si>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</si>
  <si>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</si>
  <si>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</si>
  <si>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</si>
  <si>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</si>
  <si>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</si>
  <si>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</si>
  <si>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</si>
  <si>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</si>
  <si>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</si>
  <si>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</si>
  <si>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</si>
  <si>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</si>
  <si>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</si>
  <si>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</si>
  <si>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</si>
  <si>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</si>
  <si>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</si>
  <si>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</si>
  <si>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</si>
  <si>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</si>
  <si>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</si>
  <si>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</si>
  <si>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</si>
  <si>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</si>
  <si>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</si>
  <si>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</si>
  <si>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</si>
  <si>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</si>
  <si>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</si>
  <si>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</si>
  <si>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</si>
  <si>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</si>
  <si>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</si>
  <si>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</si>
  <si>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</si>
  <si>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</si>
  <si>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</si>
  <si>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</si>
  <si>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</si>
  <si>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</si>
  <si>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</si>
  <si>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</si>
  <si>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</si>
  <si>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</si>
  <si>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</si>
  <si>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</si>
  <si>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</si>
  <si>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</si>
  <si>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</si>
  <si>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</si>
  <si>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</si>
  <si>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</si>
  <si>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</si>
  <si>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</si>
  <si>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</si>
  <si>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</si>
  <si>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</si>
  <si>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</si>
  <si>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</si>
  <si>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</si>
  <si>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</si>
  <si>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</si>
  <si>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</si>
  <si>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</si>
  <si>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</si>
  <si>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</si>
  <si>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</si>
  <si>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</si>
  <si>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</si>
  <si>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</si>
  <si>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</si>
  <si>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</si>
  <si>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</si>
  <si>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</si>
  <si>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</si>
  <si>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</si>
  <si>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</si>
  <si>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</si>
  <si>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</si>
  <si>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</si>
  <si>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</si>
  <si>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</si>
  <si>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</si>
  <si>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</si>
  <si>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</si>
  <si>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</si>
  <si>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</si>
  <si>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</si>
  <si>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</si>
  <si>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</si>
  <si>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</si>
  <si>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</si>
  <si>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</si>
  <si>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</si>
  <si>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</si>
  <si>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</si>
  <si>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</si>
  <si>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</si>
  <si>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</si>
  <si>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</si>
  <si>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</si>
  <si>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</si>
  <si>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</si>
  <si>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</si>
  <si>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</si>
  <si>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</si>
  <si>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</si>
  <si>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</si>
  <si>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</si>
  <si>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</si>
  <si>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</si>
  <si>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</si>
  <si>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</si>
  <si>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</si>
  <si>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</si>
  <si>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</si>
  <si>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</si>
  <si>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</si>
  <si>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</si>
  <si>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</si>
  <si>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</si>
  <si>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</si>
  <si>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</si>
  <si>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</si>
  <si>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</si>
  <si>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</si>
  <si>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</si>
  <si>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</si>
  <si>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</si>
  <si>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</si>
  <si>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</si>
  <si>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</si>
  <si>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</si>
  <si>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</si>
  <si>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</si>
  <si>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</si>
  <si>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</si>
  <si>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</si>
  <si>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</si>
  <si>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</si>
  <si>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</si>
  <si>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</si>
  <si>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</si>
  <si>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</si>
  <si>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</si>
  <si>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</si>
  <si>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</si>
  <si>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</si>
  <si>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</si>
  <si>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</si>
  <si>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</si>
  <si>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</si>
  <si>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</si>
  <si>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</si>
  <si>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</si>
  <si>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</si>
  <si>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</si>
  <si>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</si>
  <si>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</si>
  <si>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</si>
  <si>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</si>
  <si>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</si>
  <si>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</si>
  <si>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</si>
  <si>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</si>
  <si>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</si>
  <si>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</si>
  <si>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</si>
  <si>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</si>
  <si>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</si>
  <si>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</si>
  <si>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</si>
  <si>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</si>
  <si>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</si>
  <si>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</si>
  <si>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</si>
  <si>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</si>
  <si>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</si>
  <si>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</si>
  <si>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</si>
  <si>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</si>
  <si>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</si>
  <si>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</si>
  <si>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</si>
  <si>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</si>
  <si>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</si>
  <si>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</si>
  <si>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</si>
  <si>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</si>
  <si>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</si>
  <si>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</si>
  <si>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</si>
  <si>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</si>
  <si>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</si>
  <si>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</si>
  <si>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</si>
  <si>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</si>
  <si>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</si>
  <si>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</si>
  <si>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</si>
  <si>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</si>
  <si>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</si>
  <si>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</si>
  <si>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</si>
  <si>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</si>
  <si>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</si>
  <si>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</si>
  <si>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</si>
  <si>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</si>
  <si>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</si>
  <si>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</si>
  <si>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</si>
  <si>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</si>
  <si>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</si>
  <si>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</si>
  <si>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</si>
  <si>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</si>
  <si>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</si>
  <si>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</si>
  <si>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</si>
  <si>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</si>
  <si>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</si>
  <si>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</si>
  <si>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</si>
  <si>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</si>
  <si>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</si>
  <si>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</si>
  <si>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</si>
  <si>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</si>
  <si>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</si>
  <si>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</si>
  <si>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</si>
  <si>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</si>
  <si>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</si>
  <si>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</si>
  <si>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</si>
  <si>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</si>
  <si>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</si>
  <si>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</si>
  <si>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</si>
  <si>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</si>
  <si>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</si>
  <si>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</si>
  <si>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</si>
  <si>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</si>
  <si>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</si>
  <si>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</si>
  <si>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</si>
  <si>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</si>
  <si>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</si>
  <si>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</si>
  <si>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</si>
  <si>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</si>
  <si>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</si>
  <si>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</si>
  <si>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</si>
  <si>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</si>
  <si>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</si>
  <si>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</si>
  <si>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</si>
  <si>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</si>
  <si>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</si>
  <si>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</si>
  <si>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</si>
  <si>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</si>
  <si>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</si>
  <si>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</si>
  <si>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</si>
  <si>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</si>
  <si>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</si>
  <si>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</si>
  <si>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</si>
  <si>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</si>
  <si>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</si>
  <si>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</si>
  <si>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</si>
  <si>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</si>
  <si>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</si>
  <si>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</si>
  <si>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</si>
  <si>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</si>
  <si>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</si>
  <si>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</si>
  <si>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</si>
  <si>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</si>
  <si>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</si>
  <si>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</si>
  <si>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</si>
  <si>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</si>
  <si>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</si>
  <si>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</si>
  <si>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</si>
  <si>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</si>
  <si>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</si>
  <si>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</si>
  <si>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</si>
  <si>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</si>
  <si>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</si>
  <si>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</si>
  <si>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</si>
  <si>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</si>
  <si>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</si>
  <si>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</si>
  <si>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</si>
  <si>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</si>
  <si>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</si>
  <si>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</si>
  <si>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</si>
  <si>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</si>
  <si>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</si>
  <si>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</si>
  <si>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</si>
  <si>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</si>
  <si>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</si>
  <si>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</si>
  <si>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</si>
  <si>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</si>
  <si>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</si>
  <si>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</si>
  <si>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</si>
  <si>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</si>
  <si>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</si>
  <si>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</si>
  <si>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</si>
  <si>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</si>
  <si>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</si>
  <si>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</si>
  <si>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</si>
  <si>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</si>
  <si>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</si>
  <si>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</si>
  <si>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</si>
  <si>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</si>
  <si>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</si>
  <si>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</si>
  <si>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</si>
  <si>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</si>
  <si>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</si>
  <si>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</si>
  <si>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</si>
  <si>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</si>
  <si>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</si>
  <si>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</si>
  <si>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</si>
  <si>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</si>
  <si>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</si>
  <si>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</si>
  <si>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</si>
  <si>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</si>
  <si>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</si>
  <si>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</si>
  <si>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</si>
  <si>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</si>
  <si>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</si>
  <si>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</si>
  <si>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</si>
  <si>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</si>
  <si>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</si>
  <si>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</si>
  <si>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</si>
  <si>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</si>
  <si>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</si>
  <si>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</si>
  <si>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</si>
  <si>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</si>
  <si>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</si>
  <si>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</si>
  <si>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</si>
  <si>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</si>
  <si>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</si>
  <si>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</si>
  <si>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</si>
  <si>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</si>
  <si>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</si>
  <si>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</si>
  <si>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</si>
  <si>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</si>
  <si>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</si>
  <si>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</si>
  <si>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</si>
  <si>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</si>
  <si>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</si>
  <si>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</si>
  <si>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</si>
  <si>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</si>
  <si>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</si>
  <si>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</si>
  <si>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</si>
  <si>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</si>
  <si>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</si>
  <si>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</si>
  <si>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</si>
  <si>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</si>
  <si>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</si>
  <si>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</si>
  <si>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</si>
  <si>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</si>
  <si>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</si>
  <si>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</si>
  <si>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</si>
  <si>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</si>
  <si>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</si>
  <si>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</si>
  <si>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</si>
  <si>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</si>
  <si>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</si>
  <si>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</si>
  <si>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</si>
  <si>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</si>
  <si>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</si>
  <si>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</si>
  <si>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</si>
  <si>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</si>
  <si>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</si>
  <si>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</si>
  <si>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</si>
  <si>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</si>
  <si>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</si>
  <si>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</si>
  <si>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</si>
  <si>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</si>
  <si>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</si>
  <si>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</si>
  <si>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</si>
  <si>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</si>
  <si>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</si>
  <si>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</si>
  <si>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</si>
  <si>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</si>
  <si>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</si>
  <si>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</si>
  <si>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</si>
  <si>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</si>
  <si>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</si>
  <si>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</si>
  <si>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</si>
  <si>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</si>
  <si>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</si>
  <si>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</si>
  <si>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</si>
  <si>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</si>
  <si>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</si>
  <si>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</si>
  <si>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</si>
  <si>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</si>
  <si>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</si>
  <si>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</si>
  <si>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</si>
  <si>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</si>
  <si>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</si>
  <si>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</si>
  <si>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</si>
  <si>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</si>
  <si>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</si>
  <si>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</si>
  <si>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</si>
  <si>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</si>
  <si>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</si>
  <si>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</si>
  <si>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</si>
  <si>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</si>
  <si>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</si>
  <si>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</si>
  <si>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</si>
  <si>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</si>
  <si>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</si>
  <si>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</si>
  <si>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</si>
  <si>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</si>
  <si>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</si>
  <si>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</si>
  <si>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</si>
  <si>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</si>
  <si>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</si>
  <si>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</si>
  <si>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</si>
  <si>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</si>
  <si>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</si>
  <si>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</si>
  <si>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</si>
  <si>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</si>
  <si>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</si>
  <si>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</si>
  <si>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</si>
  <si>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</si>
  <si>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</si>
  <si>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</si>
  <si>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</si>
  <si>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</si>
  <si>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</si>
  <si>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</si>
  <si>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</si>
  <si>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</si>
  <si>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</si>
  <si>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</si>
  <si>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</si>
  <si>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</si>
  <si>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</si>
  <si>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</si>
  <si>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</si>
  <si>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</si>
  <si>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</si>
  <si>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</si>
  <si>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</si>
  <si>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</si>
  <si>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</si>
  <si>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</si>
  <si>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</si>
  <si>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</si>
  <si>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</si>
  <si>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</si>
  <si>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</si>
  <si>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</si>
  <si>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</si>
  <si>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</si>
  <si>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</si>
  <si>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</si>
  <si>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</si>
  <si>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</si>
  <si>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</si>
  <si>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</si>
  <si>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</si>
  <si>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</si>
  <si>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</si>
  <si>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</si>
  <si>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</si>
  <si>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</si>
  <si>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</si>
  <si>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</si>
  <si>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</si>
  <si>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</si>
  <si>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</si>
  <si>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</si>
  <si>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</si>
  <si>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</si>
  <si>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</si>
  <si>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</si>
  <si>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</si>
  <si>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</si>
  <si>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</si>
  <si>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</si>
  <si>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</si>
  <si>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</si>
  <si>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</si>
  <si>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</si>
  <si>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</si>
  <si>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</si>
  <si>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</si>
  <si>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</si>
  <si>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</si>
  <si>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</si>
  <si>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</si>
  <si>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</si>
  <si>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</si>
  <si>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</si>
  <si>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</si>
  <si>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</si>
  <si>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</si>
  <si>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</si>
  <si>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</si>
  <si>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</si>
  <si>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</si>
  <si>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</si>
  <si>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</si>
  <si>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</si>
  <si>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</si>
  <si>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</si>
  <si>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</si>
  <si>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</si>
  <si>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</si>
  <si>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</si>
  <si>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</si>
  <si>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</si>
  <si>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</si>
  <si>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</si>
  <si>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</si>
  <si>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</si>
  <si>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</si>
  <si>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</si>
  <si>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</si>
  <si>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</si>
  <si>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</si>
  <si>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</si>
  <si>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</si>
  <si>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</si>
  <si>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</si>
  <si>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</si>
  <si>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</si>
  <si>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</si>
  <si>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</si>
  <si>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</si>
  <si>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</si>
  <si>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</si>
  <si>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</si>
  <si>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</si>
  <si>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</si>
  <si>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</si>
  <si>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</si>
  <si>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</si>
  <si>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</si>
  <si>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</si>
  <si>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</si>
  <si>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</si>
  <si>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</si>
  <si>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</si>
  <si>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</si>
  <si>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</si>
  <si>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</si>
  <si>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</si>
  <si>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</si>
  <si>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</si>
  <si>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</si>
  <si>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</si>
  <si>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</si>
  <si>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</si>
  <si>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</si>
  <si>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</si>
  <si>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</si>
  <si>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</si>
  <si>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</si>
  <si>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</si>
  <si>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</si>
  <si>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</si>
  <si>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</si>
  <si>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</si>
  <si>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</si>
  <si>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</si>
  <si>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</si>
  <si>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</si>
  <si>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</si>
  <si>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</si>
  <si>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</si>
  <si>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</si>
  <si>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</si>
  <si>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</si>
  <si>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</si>
  <si>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</si>
  <si>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</si>
  <si>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</si>
  <si>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</si>
  <si>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</si>
  <si>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</si>
  <si>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</si>
  <si>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</si>
  <si>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</si>
  <si>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</si>
  <si>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</si>
  <si>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</si>
  <si>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</si>
  <si>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</si>
  <si>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</si>
  <si>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</si>
  <si>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</si>
  <si>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</si>
  <si>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</si>
  <si>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</si>
  <si>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</si>
  <si>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</si>
  <si>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</si>
  <si>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</si>
  <si>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</si>
  <si>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</si>
  <si>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</si>
  <si>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</si>
  <si>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</si>
  <si>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</si>
  <si>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</si>
  <si>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</si>
  <si>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</si>
  <si>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</si>
  <si>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</si>
  <si>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</si>
  <si>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</si>
  <si>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</si>
  <si>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</si>
  <si>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</si>
  <si>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</si>
  <si>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</si>
  <si>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</si>
  <si>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</si>
  <si>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</si>
  <si>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</si>
  <si>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</si>
  <si>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</si>
  <si>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</si>
  <si>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</si>
  <si>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</si>
  <si>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</si>
  <si>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</si>
  <si>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</si>
  <si>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</si>
  <si>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</si>
  <si>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</si>
  <si>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</si>
  <si>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</si>
  <si>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</si>
  <si>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</si>
  <si>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</si>
  <si>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</si>
  <si>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</si>
  <si>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</si>
  <si>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</si>
  <si>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</si>
  <si>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</si>
  <si>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</si>
  <si>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</si>
  <si>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</si>
  <si>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</si>
  <si>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</si>
  <si>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</si>
  <si>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</si>
  <si>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</si>
  <si>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</si>
  <si>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</si>
  <si>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</si>
  <si>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</si>
  <si>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</si>
  <si>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</si>
  <si>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</si>
  <si>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</si>
  <si>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</si>
  <si>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</si>
  <si>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</si>
  <si>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</si>
  <si>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</si>
  <si>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</si>
  <si>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</si>
  <si>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</si>
  <si>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</si>
  <si>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</si>
  <si>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</si>
  <si>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</si>
  <si>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</si>
  <si>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</si>
  <si>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</si>
  <si>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</si>
  <si>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</si>
  <si>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</si>
  <si>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</si>
  <si>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</si>
  <si>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</si>
  <si>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</si>
  <si>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</si>
  <si>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</si>
  <si>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</si>
  <si>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</si>
  <si>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</si>
  <si>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</si>
  <si>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</si>
  <si>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</si>
  <si>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</si>
  <si>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</si>
  <si>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</si>
  <si>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</si>
  <si>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</si>
  <si>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</si>
  <si>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</si>
  <si>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</si>
  <si>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</si>
  <si>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</si>
  <si>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</si>
  <si>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</si>
  <si>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</si>
  <si>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</si>
  <si>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</si>
  <si>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</si>
  <si>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</si>
  <si>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</si>
  <si>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</si>
  <si>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</si>
  <si>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</si>
  <si>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</si>
  <si>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</si>
  <si>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</si>
  <si>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</si>
  <si>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</si>
  <si>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</si>
  <si>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</si>
  <si>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</si>
  <si>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</si>
  <si>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</si>
  <si>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</si>
  <si>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</si>
  <si>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</si>
  <si>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</si>
  <si>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</si>
  <si>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</si>
  <si>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</si>
  <si>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</si>
  <si>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</si>
  <si>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</si>
  <si>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</si>
  <si>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</si>
  <si>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</si>
  <si>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</si>
  <si>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</si>
  <si>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</si>
  <si>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</si>
  <si>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</si>
  <si>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</si>
  <si>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</si>
  <si>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</si>
  <si>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</si>
  <si>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</si>
  <si>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</si>
  <si>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</si>
  <si>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</si>
  <si>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</si>
  <si>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</si>
  <si>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</si>
  <si>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</si>
  <si>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</si>
  <si>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</si>
  <si>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</si>
  <si>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</si>
  <si>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</si>
  <si>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</si>
  <si>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</si>
  <si>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</si>
  <si>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</si>
  <si>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</si>
  <si>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</si>
  <si>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</si>
  <si>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</si>
  <si>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</si>
  <si>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</si>
  <si>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</si>
  <si>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</si>
  <si>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</si>
  <si>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</si>
  <si>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</si>
  <si>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</si>
  <si>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</si>
  <si>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</si>
  <si>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</si>
  <si>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</si>
  <si>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</si>
  <si>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</si>
  <si>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</si>
  <si>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</si>
  <si>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</si>
  <si>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</si>
  <si>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</si>
  <si>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</si>
  <si>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</si>
  <si>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</si>
  <si>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</si>
  <si>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</si>
  <si>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</si>
  <si>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</si>
  <si>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</si>
  <si>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</si>
  <si>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</si>
  <si>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</si>
  <si>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</si>
  <si>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</si>
  <si>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</si>
  <si>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</si>
  <si>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</si>
  <si>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</si>
  <si>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</si>
  <si>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</si>
  <si>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</si>
  <si>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</si>
  <si>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</si>
  <si>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</si>
  <si>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</si>
  <si>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</si>
  <si>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</si>
  <si>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</si>
  <si>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</si>
  <si>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</si>
  <si>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</si>
  <si>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</si>
  <si>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</si>
  <si>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</si>
  <si>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</si>
  <si>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</si>
  <si>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</si>
  <si>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</si>
  <si>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</si>
  <si>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</si>
  <si>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</si>
  <si>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</si>
  <si>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</si>
  <si>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</si>
  <si>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</si>
  <si>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</si>
  <si>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</si>
  <si>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</si>
  <si>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</si>
  <si>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</si>
  <si>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</si>
  <si>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</si>
  <si>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</si>
  <si>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</si>
  <si>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</si>
  <si>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</si>
  <si>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</si>
  <si>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</si>
  <si>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</si>
  <si>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</si>
  <si>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</si>
  <si>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</si>
  <si>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</si>
  <si>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</si>
  <si>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</si>
  <si>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</si>
  <si>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</si>
  <si>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</si>
  <si>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</si>
  <si>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</si>
  <si>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</si>
  <si>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</si>
  <si>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</si>
  <si>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</si>
  <si>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</si>
  <si>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</si>
  <si>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</si>
  <si>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</si>
  <si>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</si>
  <si>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</si>
  <si>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</si>
  <si>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</si>
  <si>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</si>
  <si>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</si>
  <si>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</si>
  <si>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</si>
  <si>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</si>
  <si>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</si>
  <si>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</si>
  <si>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</si>
  <si>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</si>
  <si>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</si>
  <si>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</si>
  <si>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</si>
  <si>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</si>
  <si>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</si>
  <si>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</si>
  <si>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</si>
  <si>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</si>
  <si>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</si>
  <si>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</si>
  <si>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</si>
  <si>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</si>
  <si>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</si>
  <si>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</si>
  <si>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</si>
  <si>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</si>
  <si>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</si>
  <si>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</si>
  <si>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</si>
  <si>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</si>
  <si>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</si>
  <si>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</si>
  <si>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</si>
  <si>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</si>
  <si>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</si>
  <si>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</si>
  <si>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</si>
  <si>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</si>
  <si>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</si>
  <si>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</si>
  <si>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</si>
  <si>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</si>
  <si>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</si>
  <si>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</si>
  <si>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</si>
  <si>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</si>
  <si>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</si>
  <si>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</si>
  <si>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</si>
  <si>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</si>
  <si>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</si>
  <si>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</si>
  <si>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</si>
  <si>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</si>
  <si>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</si>
  <si>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</si>
  <si>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</si>
  <si>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</si>
  <si>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</si>
  <si>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</si>
  <si>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</si>
  <si>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</si>
  <si>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</si>
  <si>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</si>
  <si>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</si>
  <si>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</si>
  <si>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</si>
  <si>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</si>
  <si>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</si>
  <si>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</si>
  <si>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</si>
  <si>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</si>
  <si>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</si>
  <si>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</si>
  <si>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</si>
  <si>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</si>
  <si>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</si>
  <si>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</si>
  <si>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</si>
  <si>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</si>
  <si>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</si>
  <si>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</si>
  <si>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</si>
  <si>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</si>
  <si>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</si>
  <si>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</si>
  <si>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</si>
  <si>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</si>
  <si>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</si>
  <si>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</si>
  <si>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</si>
  <si>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</si>
  <si>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</si>
  <si>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</si>
  <si>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</si>
  <si>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</si>
  <si>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</si>
  <si>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</si>
  <si>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</si>
  <si>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</si>
  <si>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</si>
  <si>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</si>
  <si>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</si>
  <si>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</si>
  <si>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</si>
  <si>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</si>
  <si>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</si>
  <si>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</si>
  <si>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</si>
  <si>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</si>
  <si>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</si>
  <si>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</si>
  <si>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</si>
  <si>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</si>
  <si>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</si>
  <si>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</si>
  <si>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</si>
  <si>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</si>
  <si>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</si>
  <si>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</si>
  <si>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</si>
  <si>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</si>
  <si>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</si>
  <si>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</si>
  <si>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</si>
  <si>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</si>
  <si>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</si>
  <si>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</si>
  <si>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</si>
  <si>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</si>
  <si>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</si>
  <si>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</si>
  <si>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</si>
  <si>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</si>
  <si>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</si>
  <si>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</si>
  <si>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</si>
  <si>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</si>
  <si>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</si>
  <si>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</si>
  <si>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</si>
  <si>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</si>
  <si>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</si>
  <si>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</si>
  <si>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</si>
  <si>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</si>
  <si>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</si>
  <si>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</si>
  <si>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</si>
  <si>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</si>
  <si>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</si>
  <si>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</si>
  <si>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</si>
  <si>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</si>
  <si>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</si>
  <si>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</si>
  <si>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</si>
  <si>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</si>
  <si>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</si>
  <si>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</si>
  <si>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</si>
  <si>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</si>
  <si>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</si>
  <si>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</si>
  <si>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</si>
  <si>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</si>
  <si>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</si>
  <si>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</si>
  <si>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</si>
  <si>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</si>
  <si>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</si>
  <si>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</si>
  <si>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</si>
  <si>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</si>
  <si>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</si>
  <si>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</si>
  <si>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</si>
  <si>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</si>
  <si>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</si>
  <si>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</si>
  <si>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</si>
  <si>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</si>
  <si>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</si>
  <si>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</si>
  <si>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</si>
  <si>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</si>
  <si>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</si>
  <si>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</si>
  <si>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</si>
  <si>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</si>
  <si>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</si>
  <si>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</si>
  <si>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</si>
  <si>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</si>
  <si>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</si>
  <si>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</si>
  <si>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</si>
  <si>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</si>
  <si>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</si>
  <si>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</si>
  <si>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</si>
  <si>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</si>
  <si>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</si>
  <si>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</si>
  <si>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</si>
  <si>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</si>
  <si>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</si>
  <si>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</si>
  <si>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</si>
  <si>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</si>
  <si>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</si>
  <si>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</si>
  <si>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</si>
  <si>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</si>
  <si>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</si>
  <si>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</si>
  <si>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</si>
  <si>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</si>
  <si>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</si>
  <si>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</si>
  <si>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</si>
  <si>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</si>
  <si>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</si>
  <si>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</si>
  <si>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</si>
  <si>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</si>
  <si>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</si>
  <si>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</si>
  <si>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</si>
  <si>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</si>
  <si>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</si>
  <si>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</si>
  <si>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</si>
  <si>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</si>
  <si>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</si>
  <si>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</si>
  <si>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</si>
  <si>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</si>
  <si>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</si>
  <si>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</si>
  <si>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</si>
  <si>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</si>
  <si>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</si>
  <si>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</si>
  <si>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</si>
  <si>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</si>
  <si>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</si>
  <si>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</si>
  <si>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</si>
  <si>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</si>
  <si>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</si>
  <si>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</si>
  <si>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</si>
  <si>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</si>
  <si>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</si>
  <si>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</si>
  <si>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</si>
  <si>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</si>
  <si>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</si>
  <si>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</si>
  <si>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</si>
  <si>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</si>
  <si>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</si>
  <si>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</si>
  <si>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</si>
  <si>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</si>
  <si>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</si>
  <si>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</si>
  <si>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</si>
  <si>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</si>
  <si>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</si>
  <si>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</si>
  <si>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</si>
  <si>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</si>
  <si>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</si>
  <si>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</si>
  <si>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</si>
  <si>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</si>
  <si>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</si>
  <si>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</si>
  <si>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</si>
  <si>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</si>
  <si>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</si>
  <si>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</si>
  <si>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</si>
  <si>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</si>
  <si>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</si>
  <si>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</si>
  <si>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</si>
  <si>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</si>
  <si>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</si>
  <si>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</si>
  <si>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</si>
  <si>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</si>
  <si>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</si>
  <si>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</si>
  <si>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</si>
  <si>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</si>
  <si>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</si>
  <si>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</si>
  <si>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</si>
  <si>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</si>
  <si>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</si>
  <si>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</si>
  <si>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</si>
  <si>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</si>
  <si>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</si>
  <si>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</si>
  <si>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</si>
  <si>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</si>
  <si>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</si>
  <si>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</si>
  <si>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</si>
  <si>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</si>
  <si>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</si>
  <si>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</si>
  <si>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</si>
  <si>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</si>
  <si>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</si>
  <si>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</si>
  <si>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</si>
  <si>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</si>
  <si>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</si>
  <si>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</si>
  <si>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</si>
  <si>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</si>
  <si>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</si>
  <si>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</si>
  <si>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</si>
  <si>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</si>
  <si>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</si>
  <si>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</si>
  <si>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</si>
  <si>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</si>
  <si>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</si>
  <si>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</si>
  <si>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</si>
  <si>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</si>
  <si>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</si>
  <si>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</si>
  <si>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</si>
  <si>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</si>
  <si>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</si>
  <si>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</si>
  <si>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</si>
  <si>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</si>
  <si>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</si>
  <si>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</si>
  <si>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</si>
  <si>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</si>
  <si>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</si>
  <si>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</si>
  <si>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</si>
  <si>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</si>
  <si>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</si>
  <si>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</si>
  <si>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</si>
  <si>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</si>
  <si>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</si>
  <si>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</si>
  <si>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</si>
  <si>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</si>
  <si>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</si>
  <si>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</si>
  <si>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</si>
  <si>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</si>
  <si>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</si>
  <si>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</si>
  <si>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</si>
  <si>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</si>
  <si>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</si>
  <si>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</si>
  <si>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</si>
  <si>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</si>
  <si>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</si>
  <si>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</si>
  <si>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</si>
  <si>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</si>
  <si>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</si>
  <si>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</si>
  <si>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</si>
  <si>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</si>
  <si>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</si>
  <si>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</si>
  <si>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</si>
  <si>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</si>
  <si>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</si>
  <si>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</si>
  <si>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</si>
  <si>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</si>
  <si>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</si>
  <si>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</si>
  <si>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</si>
  <si>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</si>
  <si>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</si>
  <si>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</si>
  <si>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</si>
  <si>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</si>
  <si>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</si>
  <si>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</si>
  <si>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</si>
  <si>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</si>
  <si>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</si>
  <si>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</si>
  <si>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</si>
  <si>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</si>
  <si>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</si>
  <si>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</si>
  <si>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</si>
  <si>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</si>
  <si>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</si>
  <si>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</si>
  <si>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</si>
  <si>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</si>
  <si>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</si>
  <si>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</si>
  <si>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</si>
  <si>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</si>
  <si>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</si>
  <si>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</si>
  <si>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</si>
  <si>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</si>
  <si>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</si>
  <si>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</si>
  <si>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</si>
  <si>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</si>
  <si>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</si>
  <si>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</si>
  <si>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</si>
  <si>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</si>
  <si>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</si>
  <si>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</si>
  <si>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</si>
  <si>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</si>
  <si>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</si>
  <si>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</si>
  <si>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</si>
  <si>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</si>
  <si>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</si>
  <si>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</si>
  <si>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</si>
  <si>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</si>
  <si>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</si>
  <si>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</si>
  <si>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</si>
  <si>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</si>
  <si>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</si>
  <si>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</si>
  <si>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</si>
  <si>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</si>
  <si>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</si>
  <si>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</si>
  <si>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</si>
  <si>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</si>
  <si>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</si>
  <si>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</si>
  <si>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</si>
  <si>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</si>
  <si>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</si>
  <si>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</si>
  <si>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</si>
  <si>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</si>
  <si>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</si>
  <si>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</si>
  <si>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</si>
  <si>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</si>
  <si>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</si>
  <si>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</si>
  <si>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</si>
  <si>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</si>
  <si>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</si>
  <si>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</si>
  <si>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</si>
  <si>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</si>
  <si>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</si>
  <si>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</si>
  <si>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</si>
  <si>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</si>
  <si>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</si>
  <si>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</si>
  <si>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</si>
  <si>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</si>
  <si>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</si>
  <si>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</si>
  <si>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</si>
  <si>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</si>
  <si>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</si>
  <si>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</si>
  <si>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</si>
  <si>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</si>
  <si>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</si>
  <si>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</si>
  <si>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</si>
  <si>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</si>
  <si>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</si>
  <si>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</si>
  <si>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</si>
  <si>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</si>
  <si>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</si>
  <si>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</si>
  <si>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</si>
  <si>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</si>
  <si>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</si>
  <si>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</si>
  <si>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</si>
  <si>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</si>
  <si>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</si>
  <si>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</si>
  <si>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</si>
  <si>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</si>
  <si>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</si>
  <si>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</si>
  <si>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</si>
  <si>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</si>
  <si>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</si>
  <si>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</si>
  <si>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</si>
  <si>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</si>
  <si>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</si>
  <si>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</si>
  <si>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</si>
  <si>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</si>
  <si>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</si>
  <si>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</si>
  <si>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</si>
  <si>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</si>
  <si>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</si>
  <si>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</si>
  <si>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</si>
  <si>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</si>
  <si>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</si>
  <si>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</si>
  <si>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</si>
  <si>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</si>
  <si>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</si>
  <si>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</si>
  <si>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</si>
  <si>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</si>
  <si>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</si>
  <si>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</si>
  <si>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</si>
  <si>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</si>
  <si>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</si>
  <si>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</si>
  <si>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</si>
  <si>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</si>
  <si>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</si>
  <si>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</si>
  <si>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</si>
  <si>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</si>
  <si>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</si>
  <si>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</si>
  <si>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</si>
  <si>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</si>
  <si>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</si>
  <si>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</si>
  <si>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</si>
  <si>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</si>
  <si>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</si>
  <si>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</si>
  <si>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</si>
  <si>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</si>
  <si>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</si>
  <si>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</si>
  <si>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</si>
  <si>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</si>
  <si>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</si>
  <si>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</si>
  <si>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</si>
  <si>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</si>
  <si>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</si>
  <si>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</si>
  <si>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</si>
  <si>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</si>
  <si>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</si>
  <si>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</si>
  <si>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</si>
  <si>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</si>
  <si>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</si>
  <si>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</si>
  <si>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</si>
  <si>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</si>
  <si>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</si>
  <si>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</si>
  <si>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</si>
  <si>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</si>
  <si>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</si>
  <si>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</si>
  <si>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</si>
  <si>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</si>
  <si>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</si>
  <si>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</si>
  <si>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</si>
  <si>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</si>
  <si>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</si>
  <si>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</si>
  <si>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</si>
  <si>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</si>
  <si>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</si>
  <si>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</si>
  <si>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</si>
  <si>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</si>
  <si>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</si>
  <si>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</si>
  <si>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</si>
  <si>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</si>
  <si>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</si>
  <si>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</si>
  <si>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</si>
  <si>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</si>
  <si>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</si>
  <si>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</si>
  <si>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</si>
  <si>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</si>
  <si>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</si>
  <si>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</si>
  <si>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</si>
  <si>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</si>
  <si>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</si>
  <si>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</si>
  <si>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</si>
  <si>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</si>
  <si>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</si>
  <si>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</si>
  <si>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</si>
  <si>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</si>
  <si>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</si>
  <si>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</si>
  <si>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</si>
  <si>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</si>
  <si>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</si>
  <si>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</si>
  <si>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</si>
  <si>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</si>
  <si>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</si>
  <si>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</si>
  <si>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</si>
  <si>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</si>
  <si>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</si>
  <si>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</si>
  <si>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</si>
  <si>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</si>
  <si>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</si>
  <si>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</si>
  <si>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</si>
  <si>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</si>
  <si>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</si>
  <si>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</si>
  <si>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</si>
  <si>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</si>
  <si>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</si>
  <si>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</si>
  <si>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</si>
  <si>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</si>
  <si>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</si>
  <si>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</si>
  <si>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</si>
  <si>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</si>
  <si>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</si>
  <si>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</si>
  <si>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</si>
  <si>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</si>
  <si>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</si>
  <si>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</si>
  <si>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</si>
  <si>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</si>
  <si>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</si>
  <si>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</si>
  <si>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</si>
  <si>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</si>
  <si>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</si>
  <si>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</si>
  <si>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</si>
  <si>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</si>
  <si>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</si>
  <si>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</si>
  <si>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</si>
  <si>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</si>
  <si>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</si>
  <si>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</si>
  <si>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</si>
  <si>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</si>
  <si>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</si>
  <si>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</si>
  <si>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</si>
  <si>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</si>
  <si>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</si>
  <si>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</si>
  <si>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</si>
  <si>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</si>
  <si>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</si>
  <si>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</si>
  <si>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</si>
  <si>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</si>
  <si>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</si>
  <si>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</si>
  <si>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</si>
  <si>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</si>
  <si>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</si>
  <si>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</si>
  <si>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</si>
  <si>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</si>
  <si>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</si>
  <si>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</si>
  <si>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</si>
  <si>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</si>
  <si>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</si>
  <si>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</si>
  <si>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</si>
  <si>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</si>
  <si>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</si>
  <si>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</si>
  <si>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</si>
  <si>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</si>
  <si>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</si>
  <si>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</si>
  <si>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</si>
  <si>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</si>
  <si>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</si>
  <si>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</si>
  <si>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</si>
  <si>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</si>
  <si>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</si>
  <si>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</si>
  <si>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</si>
  <si>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</si>
  <si>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</si>
  <si>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</si>
  <si>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</si>
  <si>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</si>
  <si>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</si>
  <si>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</si>
  <si>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</si>
  <si>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</si>
  <si>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</si>
  <si>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</si>
  <si>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</si>
  <si>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</si>
  <si>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</si>
  <si>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</si>
  <si>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</si>
  <si>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</si>
  <si>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</si>
  <si>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</si>
  <si>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</si>
  <si>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</si>
  <si>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</si>
  <si>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</si>
  <si>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</si>
  <si>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</si>
  <si>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</si>
  <si>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</si>
  <si>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</si>
  <si>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</si>
  <si>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</si>
  <si>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</si>
  <si>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</si>
  <si>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</si>
  <si>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</si>
  <si>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</si>
  <si>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</si>
  <si>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</si>
  <si>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</si>
  <si>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</si>
  <si>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</si>
  <si>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</si>
  <si>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</si>
  <si>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</si>
  <si>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</si>
  <si>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</si>
  <si>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</si>
  <si>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</si>
  <si>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</si>
  <si>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</si>
  <si>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</si>
  <si>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</si>
  <si>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</si>
  <si>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</si>
  <si>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</si>
  <si>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</si>
  <si>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</si>
  <si>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</si>
  <si>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</si>
  <si>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</si>
  <si>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</si>
  <si>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</si>
  <si>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</si>
  <si>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</si>
  <si>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</si>
  <si>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</si>
  <si>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</si>
  <si>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</si>
  <si>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</si>
  <si>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</si>
  <si>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</si>
  <si>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</si>
  <si>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</si>
  <si>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</si>
  <si>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</si>
  <si>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</si>
  <si>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</si>
  <si>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</si>
  <si>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</si>
  <si>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</si>
  <si>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</si>
  <si>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</si>
  <si>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</si>
  <si>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</si>
  <si>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</si>
  <si>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</si>
  <si>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</si>
  <si>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</si>
  <si>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</si>
  <si>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</si>
  <si>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</si>
  <si>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</si>
  <si>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</si>
  <si>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</si>
  <si>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</si>
  <si>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</si>
  <si>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</si>
  <si>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</si>
  <si>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</si>
  <si>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</si>
  <si>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</si>
  <si>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</si>
  <si>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</si>
  <si>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</si>
  <si>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</si>
  <si>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</si>
  <si>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</si>
  <si>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</si>
  <si>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</si>
  <si>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</si>
  <si>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</si>
  <si>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</si>
  <si>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</si>
  <si>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</si>
  <si>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</si>
  <si>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</si>
  <si>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</si>
  <si>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</si>
  <si>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</si>
  <si>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</si>
  <si>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</si>
  <si>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</si>
  <si>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</si>
  <si>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</si>
  <si>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</si>
  <si>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</si>
  <si>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</si>
  <si>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</si>
  <si>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</si>
  <si>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</si>
  <si>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</si>
  <si>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</si>
  <si>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</si>
  <si>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</si>
  <si>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</si>
  <si>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</si>
  <si>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</si>
  <si>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</si>
  <si>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</si>
  <si>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</si>
  <si>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</si>
  <si>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</si>
  <si>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</si>
  <si>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</si>
  <si>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</si>
  <si>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</si>
  <si>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</si>
  <si>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</si>
  <si>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</si>
  <si>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</si>
  <si>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</si>
  <si>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</si>
  <si>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</si>
  <si>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</si>
  <si>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</si>
  <si>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</si>
  <si>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</si>
  <si>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</si>
  <si>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</si>
  <si>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</si>
  <si>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</si>
  <si>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</si>
  <si>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</si>
  <si>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</si>
  <si>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</si>
  <si>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</si>
  <si>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</si>
  <si>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</si>
  <si>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</si>
  <si>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</si>
  <si>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</si>
  <si>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</si>
  <si>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</si>
  <si>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</si>
  <si>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</si>
  <si>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</si>
  <si>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</si>
  <si>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</si>
  <si>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</si>
  <si>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</si>
  <si>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</si>
  <si>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</si>
  <si>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</si>
  <si>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</si>
  <si>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</si>
  <si>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</si>
  <si>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</si>
  <si>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</si>
  <si>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</si>
  <si>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</si>
  <si>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</si>
  <si>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</si>
  <si>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</si>
  <si>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</si>
  <si>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</si>
  <si>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</si>
  <si>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</si>
  <si>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</si>
  <si>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</si>
  <si>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</si>
  <si>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</si>
  <si>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</si>
  <si>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</si>
  <si>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</si>
  <si>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</si>
  <si>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</si>
  <si>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</si>
  <si>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</si>
  <si>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</si>
  <si>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</si>
  <si>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</si>
  <si>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</si>
  <si>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</si>
  <si>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</si>
  <si>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</si>
  <si>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</si>
  <si>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</si>
  <si>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</si>
  <si>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</si>
  <si>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</si>
  <si>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</si>
  <si>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</si>
  <si>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</si>
  <si>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</si>
  <si>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</si>
  <si>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</si>
  <si>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</si>
  <si>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</si>
  <si>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</si>
  <si>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</si>
  <si>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</si>
  <si>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</si>
  <si>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</si>
  <si>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</si>
  <si>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</si>
  <si>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</si>
  <si>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</si>
  <si>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</si>
  <si>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</si>
  <si>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</si>
  <si>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</si>
  <si>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</si>
  <si>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</si>
  <si>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</si>
  <si>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</si>
  <si>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</si>
  <si>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</si>
  <si>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</si>
  <si>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</si>
  <si>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</si>
  <si>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</si>
  <si>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</si>
  <si>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</si>
  <si>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</si>
  <si>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</si>
  <si>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</si>
  <si>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</si>
  <si>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</si>
  <si>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</si>
  <si>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</si>
  <si>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</si>
  <si>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</si>
  <si>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</si>
  <si>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</si>
  <si>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</si>
  <si>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</si>
  <si>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</si>
  <si>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</si>
  <si>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</si>
  <si>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</si>
  <si>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</si>
  <si>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</si>
  <si>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</si>
  <si>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</si>
  <si>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</si>
  <si>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</si>
  <si>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</si>
  <si>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</si>
  <si>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</si>
  <si>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</si>
  <si>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</si>
  <si>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</si>
  <si>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</si>
  <si>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</si>
  <si>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</si>
  <si>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</si>
  <si>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</si>
  <si>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</si>
  <si>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</si>
  <si>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</si>
  <si>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</si>
  <si>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</si>
  <si>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</si>
  <si>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</si>
  <si>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</si>
  <si>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</si>
  <si>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</si>
  <si>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</si>
  <si>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</si>
  <si>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</si>
  <si>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</si>
  <si>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</si>
  <si>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</si>
  <si>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</si>
  <si>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</si>
  <si>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</si>
  <si>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</si>
  <si>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</si>
  <si>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</si>
  <si>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</si>
  <si>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</si>
  <si>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</si>
  <si>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</si>
  <si>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</si>
  <si>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</si>
  <si>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</si>
  <si>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</si>
  <si>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</si>
  <si>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</si>
  <si>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</si>
  <si>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</si>
  <si>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</si>
  <si>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</si>
  <si>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</si>
  <si>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</si>
  <si>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</si>
  <si>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</si>
  <si>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</si>
  <si>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</si>
  <si>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</si>
  <si>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</si>
  <si>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</si>
  <si>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</si>
  <si>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</si>
  <si>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</si>
  <si>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</si>
  <si>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</si>
  <si>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</si>
  <si>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</si>
  <si>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</si>
  <si>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</si>
  <si>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</si>
  <si>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</si>
  <si>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</si>
  <si>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</si>
  <si>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</si>
  <si>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</si>
  <si>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</si>
  <si>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</si>
  <si>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</si>
  <si>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</si>
  <si>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</si>
  <si>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</si>
  <si>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</si>
  <si>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</si>
  <si>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</si>
  <si>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</si>
  <si>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</si>
  <si>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</si>
  <si>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</si>
  <si>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</si>
  <si>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</si>
  <si>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</si>
  <si>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</si>
  <si>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</si>
  <si>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</si>
  <si>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</si>
  <si>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</si>
  <si>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</si>
  <si>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</si>
  <si>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</si>
  <si>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</si>
  <si>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</si>
  <si>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</si>
  <si>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</si>
  <si>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</si>
  <si>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</si>
  <si>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</si>
  <si>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</si>
  <si>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</si>
  <si>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</si>
  <si>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</si>
  <si>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</si>
  <si>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</si>
  <si>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</si>
  <si>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</si>
  <si>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</si>
  <si>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</si>
  <si>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</si>
  <si>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</si>
  <si>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</si>
  <si>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</si>
  <si>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</si>
  <si>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</si>
  <si>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</si>
  <si>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</si>
  <si>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</si>
  <si>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</si>
  <si>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</si>
  <si>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</si>
  <si>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</si>
  <si>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</si>
  <si>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</si>
  <si>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</si>
  <si>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</si>
  <si>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</si>
  <si>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</si>
  <si>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</si>
  <si>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</si>
  <si>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</si>
  <si>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</si>
  <si>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</si>
  <si>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</si>
  <si>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</si>
  <si>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</si>
  <si>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</si>
  <si>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</si>
  <si>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</si>
  <si>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</si>
  <si>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</si>
  <si>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</si>
  <si>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</si>
  <si>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</si>
  <si>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</si>
  <si>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</si>
  <si>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</si>
  <si>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</si>
  <si>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</si>
  <si>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</si>
  <si>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</si>
  <si>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</si>
  <si>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</si>
  <si>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</si>
  <si>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</si>
  <si>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</si>
  <si>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</si>
  <si>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</si>
  <si>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</si>
  <si>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</si>
  <si>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</si>
  <si>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</si>
  <si>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</si>
  <si>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</si>
  <si>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</si>
  <si>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</si>
  <si>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</si>
  <si>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</si>
  <si>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</si>
  <si>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</si>
  <si>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</si>
  <si>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</si>
  <si>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</si>
  <si>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</si>
  <si>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</si>
  <si>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</si>
  <si>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</si>
  <si>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</si>
  <si>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</si>
  <si>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</si>
  <si>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</si>
  <si>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</si>
  <si>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</si>
  <si>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</si>
  <si>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</si>
  <si>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</si>
  <si>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</si>
  <si>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</si>
  <si>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</si>
  <si>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</si>
  <si>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</si>
  <si>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</si>
  <si>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</si>
  <si>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</si>
  <si>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</si>
  <si>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</si>
  <si>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</si>
  <si>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</si>
  <si>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</si>
  <si>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</si>
  <si>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</si>
  <si>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</si>
  <si>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</si>
  <si>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</si>
  <si>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</si>
  <si>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</si>
  <si>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</si>
  <si>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</si>
  <si>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</si>
  <si>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</si>
  <si>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</si>
  <si>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</si>
  <si>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</si>
  <si>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</si>
  <si>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</si>
  <si>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</si>
  <si>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</si>
  <si>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</si>
  <si>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</si>
  <si>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</si>
  <si>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</si>
  <si>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</si>
  <si>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</si>
  <si>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</si>
  <si>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</si>
  <si>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</si>
  <si>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</si>
  <si>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</si>
  <si>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</si>
  <si>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</si>
  <si>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</si>
  <si>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</si>
  <si>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</si>
  <si>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</si>
  <si>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</si>
  <si>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</si>
  <si>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</si>
  <si>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</si>
  <si>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</si>
  <si>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</si>
  <si>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</si>
  <si>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</si>
  <si>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</si>
  <si>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</si>
  <si>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</si>
  <si>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</si>
  <si>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</si>
  <si>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</si>
  <si>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</si>
  <si>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</si>
  <si>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</si>
  <si>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</si>
  <si>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</si>
  <si>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</si>
  <si>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</si>
  <si>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</si>
  <si>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</si>
  <si>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</si>
  <si>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</si>
  <si>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</si>
  <si>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</si>
  <si>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</si>
  <si>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</si>
  <si>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</si>
  <si>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</si>
  <si>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</si>
  <si>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</si>
  <si>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</si>
  <si>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</si>
  <si>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</si>
  <si>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</si>
  <si>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</si>
  <si>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</si>
  <si>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</si>
  <si>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</si>
  <si>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</si>
  <si>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</si>
  <si>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</si>
  <si>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</si>
  <si>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</si>
  <si>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</si>
  <si>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</si>
  <si>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</si>
  <si>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</si>
  <si>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</si>
  <si>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</si>
  <si>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</si>
  <si>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</si>
  <si>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</si>
  <si>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</si>
  <si>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</si>
  <si>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</si>
  <si>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</si>
  <si>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</si>
  <si>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</si>
  <si>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</si>
  <si>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</si>
  <si>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</si>
  <si>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</si>
  <si>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</si>
  <si>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</si>
  <si>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</si>
  <si>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</si>
  <si>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</si>
  <si>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</si>
  <si>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</si>
  <si>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</si>
  <si>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</si>
  <si>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</si>
  <si>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</si>
  <si>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</si>
  <si>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</si>
  <si>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</si>
  <si>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</si>
  <si>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</si>
  <si>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</si>
  <si>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</si>
  <si>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</si>
  <si>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</si>
  <si>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</si>
  <si>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</si>
  <si>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</si>
  <si>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</si>
  <si>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</si>
  <si>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</si>
  <si>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</si>
  <si>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</si>
  <si>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</si>
  <si>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</si>
  <si>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</si>
  <si>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</si>
  <si>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</si>
  <si>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</si>
  <si>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</si>
  <si>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</si>
  <si>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</si>
  <si>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</si>
  <si>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</si>
  <si>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</si>
  <si>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</si>
  <si>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</si>
  <si>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</si>
  <si>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</si>
  <si>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</si>
  <si>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</si>
  <si>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</si>
  <si>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</si>
  <si>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</si>
  <si>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</si>
  <si>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</si>
  <si>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</si>
  <si>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</si>
  <si>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</si>
  <si>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</si>
  <si>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</si>
  <si>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</si>
  <si>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</si>
  <si>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</si>
  <si>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</si>
  <si>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</si>
  <si>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</si>
  <si>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</si>
  <si>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</si>
  <si>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</si>
  <si>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</si>
  <si>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</si>
  <si>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</si>
  <si>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</si>
  <si>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</si>
  <si>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</si>
  <si>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</si>
  <si>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</si>
  <si>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</si>
  <si>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</si>
  <si>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</si>
  <si>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</si>
  <si>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</si>
  <si>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</si>
  <si>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</si>
  <si>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</si>
  <si>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</si>
  <si>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</si>
  <si>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</si>
  <si>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</si>
  <si>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</si>
  <si>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</si>
  <si>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</si>
  <si>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</si>
  <si>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</si>
  <si>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</si>
  <si>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</si>
  <si>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</si>
  <si>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</si>
  <si>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</si>
  <si>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</si>
  <si>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</si>
  <si>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</si>
  <si>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</si>
  <si>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</si>
  <si>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</si>
  <si>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</si>
  <si>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</si>
  <si>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</si>
  <si>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</si>
  <si>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</si>
  <si>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</si>
  <si>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</si>
  <si>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</si>
  <si>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</si>
  <si>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</si>
  <si>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</si>
  <si>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</si>
  <si>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</si>
  <si>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</si>
  <si>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</si>
  <si>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</si>
  <si>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</si>
  <si>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</si>
  <si>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</si>
  <si>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</si>
  <si>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</si>
  <si>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</si>
  <si>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</si>
  <si>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</si>
  <si>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</si>
  <si>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</si>
  <si>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</si>
  <si>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</si>
  <si>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</si>
  <si>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</si>
  <si>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</si>
  <si>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</si>
  <si>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</si>
  <si>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</si>
  <si>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</si>
  <si>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</si>
  <si>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</si>
  <si>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</si>
  <si>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</si>
  <si>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</si>
  <si>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</si>
  <si>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</si>
  <si>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</si>
  <si>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</si>
  <si>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</si>
  <si>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</si>
  <si>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</si>
  <si>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</si>
  <si>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</si>
  <si>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</si>
  <si>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</si>
  <si>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</si>
  <si>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</si>
  <si>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</si>
  <si>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</si>
  <si>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</si>
  <si>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</si>
  <si>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</si>
  <si>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</si>
  <si>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</si>
  <si>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</si>
  <si>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</si>
  <si>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</si>
  <si>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</si>
  <si>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</si>
  <si>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</si>
  <si>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</si>
  <si>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</si>
  <si>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</si>
  <si>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</si>
  <si>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</si>
  <si>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</si>
  <si>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</si>
  <si>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</si>
  <si>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</si>
  <si>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</si>
  <si>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</si>
  <si>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</si>
  <si>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</si>
  <si>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</si>
  <si>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</si>
  <si>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</si>
  <si>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</si>
  <si>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</si>
  <si>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</si>
  <si>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</si>
  <si>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</si>
  <si>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</si>
  <si>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</si>
  <si>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</si>
  <si>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</si>
  <si>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</si>
  <si>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</si>
  <si>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</si>
  <si>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</si>
  <si>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</si>
  <si>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</si>
  <si>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</si>
  <si>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</si>
  <si>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</si>
  <si>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</si>
  <si>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</si>
  <si>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</si>
  <si>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</si>
  <si>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</si>
  <si>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</si>
  <si>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</si>
  <si>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</si>
  <si>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</si>
  <si>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</si>
  <si>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</si>
  <si>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</si>
  <si>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</si>
  <si>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</si>
  <si>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</si>
  <si>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</si>
  <si>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</si>
  <si>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</si>
  <si>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</si>
  <si>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</si>
  <si>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</si>
  <si>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</si>
  <si>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</si>
  <si>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</si>
  <si>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</si>
  <si>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</si>
  <si>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</si>
  <si>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</si>
  <si>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</si>
  <si>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</si>
  <si>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</si>
  <si>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</si>
  <si>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</si>
  <si>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</si>
  <si>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</si>
  <si>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</si>
  <si>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</si>
  <si>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</si>
  <si>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</si>
  <si>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</si>
  <si>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</si>
  <si>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</si>
  <si>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</si>
  <si>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</si>
  <si>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</si>
  <si>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</si>
  <si>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</si>
  <si>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</si>
  <si>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</si>
  <si>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</si>
  <si>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</si>
  <si>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</si>
  <si>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</si>
  <si>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</si>
  <si>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</si>
  <si>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</si>
  <si>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</si>
  <si>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</si>
  <si>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</si>
  <si>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</si>
  <si>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</si>
  <si>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</si>
  <si>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</si>
  <si>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</si>
  <si>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</si>
  <si>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</si>
  <si>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</si>
  <si>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</si>
  <si>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</si>
  <si>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</si>
  <si>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</si>
  <si>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</si>
  <si>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</si>
  <si>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</si>
  <si>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</si>
  <si>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</si>
  <si>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</si>
  <si>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</si>
  <si>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</si>
  <si>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</si>
  <si>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</si>
  <si>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</si>
  <si>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</si>
  <si>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</si>
  <si>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</si>
  <si>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</si>
  <si>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</si>
  <si>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</si>
  <si>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</si>
  <si>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</si>
  <si>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</si>
  <si>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</si>
  <si>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</si>
  <si>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</si>
  <si>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</si>
  <si>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</si>
  <si>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</si>
  <si>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</si>
  <si>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</si>
  <si>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</si>
  <si>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</si>
  <si>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</si>
  <si>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</si>
  <si>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</si>
  <si>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</si>
  <si>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</si>
  <si>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</si>
  <si>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</si>
  <si>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</si>
  <si>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</si>
  <si>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</si>
  <si>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</si>
  <si>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</si>
  <si>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</si>
  <si>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</si>
  <si>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</si>
  <si>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</si>
  <si>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</si>
  <si>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</si>
  <si>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</si>
  <si>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</si>
  <si>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</si>
  <si>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</si>
  <si>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</si>
  <si>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</si>
  <si>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</si>
  <si>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</si>
  <si>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</si>
  <si>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</si>
  <si>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</si>
  <si>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</si>
  <si>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</si>
  <si>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</si>
  <si>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</si>
  <si>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</si>
  <si>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</si>
  <si>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</si>
  <si>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</si>
  <si>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</si>
  <si>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</si>
  <si>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</si>
  <si>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</si>
  <si>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</si>
  <si>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</si>
  <si>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</si>
  <si>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</si>
  <si>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</si>
  <si>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</si>
  <si>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</si>
  <si>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</si>
  <si>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</si>
  <si>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</si>
  <si>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</si>
  <si>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</si>
  <si>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</si>
  <si>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</si>
  <si>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</si>
  <si>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</si>
  <si>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</si>
  <si>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</si>
  <si>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</si>
  <si>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</si>
  <si>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</si>
  <si>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</si>
  <si>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</si>
  <si>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</si>
  <si>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</si>
  <si>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</si>
  <si>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</si>
  <si>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</si>
  <si>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</si>
  <si>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</si>
  <si>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</si>
  <si>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</si>
  <si>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</si>
  <si>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</si>
  <si>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</si>
  <si>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</si>
  <si>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</si>
  <si>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</si>
  <si>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</si>
  <si>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</si>
  <si>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</si>
  <si>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</si>
  <si>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</si>
  <si>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</si>
  <si>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</si>
  <si>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</si>
  <si>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</si>
  <si>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</si>
  <si>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</si>
  <si>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</si>
  <si>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</si>
  <si>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</si>
  <si>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</si>
  <si>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</si>
  <si>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</si>
  <si>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</si>
  <si>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</si>
  <si>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</si>
  <si>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</si>
  <si>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</si>
  <si>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</si>
  <si>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</si>
  <si>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</si>
  <si>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</si>
  <si>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</si>
  <si>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</si>
  <si>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</si>
  <si>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</si>
  <si>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</si>
  <si>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</si>
  <si>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</si>
  <si>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</si>
  <si>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</si>
  <si>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</si>
  <si>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</si>
  <si>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</si>
  <si>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</si>
  <si>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</si>
  <si>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</si>
  <si>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</si>
  <si>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</si>
  <si>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</si>
  <si>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</si>
  <si>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</si>
  <si>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</si>
  <si>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</si>
  <si>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</si>
  <si>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</si>
  <si>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</si>
  <si>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</si>
  <si>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</si>
  <si>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</si>
  <si>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</si>
  <si>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</si>
  <si>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</si>
  <si>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</si>
  <si>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</si>
  <si>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</si>
  <si>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</si>
  <si>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</si>
  <si>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</si>
  <si>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</si>
  <si>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</si>
  <si>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</si>
  <si>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</si>
  <si>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</si>
  <si>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</si>
  <si>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</si>
  <si>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</si>
  <si>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</si>
  <si>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</si>
  <si>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</si>
  <si>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</si>
  <si>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</si>
  <si>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</si>
  <si>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</si>
  <si>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</si>
  <si>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</si>
  <si>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</si>
  <si>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</si>
  <si>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</si>
  <si>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</si>
  <si>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</si>
  <si>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</si>
  <si>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</si>
  <si>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</si>
  <si>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</si>
  <si>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</si>
  <si>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</si>
  <si>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</si>
  <si>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</si>
  <si>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</si>
  <si>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</si>
  <si>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</si>
  <si>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</si>
  <si>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</si>
  <si>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</si>
  <si>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</si>
  <si>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</si>
  <si>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</si>
  <si>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</si>
  <si>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</si>
  <si>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</si>
  <si>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</si>
  <si>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</si>
  <si>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</si>
  <si>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</si>
  <si>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</si>
  <si>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</si>
  <si>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</si>
  <si>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</si>
  <si>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</si>
  <si>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</si>
  <si>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</si>
  <si>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</si>
  <si>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</si>
  <si>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</si>
  <si>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</si>
  <si>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</si>
  <si>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</si>
  <si>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</si>
  <si>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</si>
  <si>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</si>
  <si>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</si>
  <si>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</si>
  <si>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</si>
  <si>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</si>
  <si>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</si>
  <si>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</si>
  <si>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</si>
  <si>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</si>
  <si>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</si>
  <si>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</si>
  <si>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</si>
  <si>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</si>
  <si>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</si>
  <si>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</si>
  <si>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</si>
  <si>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</si>
  <si>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</si>
  <si>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</si>
  <si>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</si>
  <si>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</si>
  <si>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</si>
  <si>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</si>
  <si>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</si>
  <si>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</si>
  <si>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</si>
  <si>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</si>
  <si>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</si>
  <si>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</si>
  <si>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</si>
  <si>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</si>
  <si>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</si>
  <si>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</si>
  <si>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</si>
  <si>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</si>
  <si>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</si>
  <si>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</si>
  <si>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</si>
  <si>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</si>
  <si>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</si>
  <si>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</si>
  <si>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</si>
  <si>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</si>
  <si>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</si>
  <si>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</si>
  <si>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</si>
  <si>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</si>
  <si>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</si>
  <si>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</si>
  <si>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</si>
  <si>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</si>
  <si>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</si>
  <si>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</si>
  <si>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</si>
  <si>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</si>
  <si>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</si>
  <si>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</si>
  <si>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</si>
  <si>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</si>
  <si>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</si>
  <si>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</si>
  <si>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</si>
  <si>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</si>
  <si>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</si>
  <si>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</si>
  <si>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</si>
  <si>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</si>
  <si>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</si>
  <si>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</si>
  <si>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</si>
  <si>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</si>
  <si>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</si>
  <si>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</si>
  <si>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</si>
  <si>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</si>
  <si>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</si>
  <si>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</si>
  <si>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</si>
  <si>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</si>
  <si>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</si>
  <si>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</si>
  <si>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</si>
  <si>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</si>
  <si>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</si>
  <si>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</si>
  <si>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</si>
  <si>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</si>
  <si>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</si>
  <si>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</si>
  <si>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</si>
  <si>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</si>
  <si>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</si>
  <si>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</si>
  <si>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</si>
  <si>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</si>
  <si>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</si>
  <si>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</si>
  <si>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</si>
  <si>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</si>
  <si>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</si>
  <si>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</si>
  <si>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</si>
  <si>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</si>
  <si>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</si>
  <si>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</si>
  <si>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</si>
  <si>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</si>
  <si>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</si>
  <si>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</si>
  <si>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</si>
  <si>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</si>
  <si>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</si>
  <si>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</si>
  <si>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</si>
  <si>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</si>
  <si>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</si>
  <si>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</si>
  <si>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</si>
  <si>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</si>
  <si>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</si>
  <si>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</si>
  <si>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</si>
  <si>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</si>
  <si>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</si>
  <si>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</si>
  <si>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</si>
  <si>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</si>
  <si>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</si>
  <si>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</si>
  <si>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</si>
  <si>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</si>
  <si>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</si>
  <si>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</si>
  <si>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</si>
  <si>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</si>
  <si>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</si>
  <si>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</si>
  <si>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</si>
  <si>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</si>
  <si>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</si>
  <si>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</si>
  <si>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</si>
  <si>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</si>
  <si>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</si>
  <si>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</si>
  <si>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</si>
  <si>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</si>
  <si>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</si>
  <si>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</si>
  <si>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</si>
  <si>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</si>
  <si>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</si>
  <si>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</si>
  <si>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</si>
  <si>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</si>
  <si>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</si>
  <si>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</si>
  <si>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</si>
  <si>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</si>
  <si>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</si>
  <si>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</si>
  <si>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</si>
  <si>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</si>
  <si>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</si>
  <si>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</si>
  <si>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</si>
  <si>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</si>
  <si>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</si>
  <si>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</si>
  <si>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</si>
  <si>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</si>
  <si>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</si>
  <si>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</si>
  <si>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</si>
  <si>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</si>
  <si>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</si>
  <si>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</si>
  <si>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</si>
  <si>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</si>
  <si>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</si>
  <si>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</si>
  <si>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</si>
  <si>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</si>
  <si>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</si>
  <si>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</si>
  <si>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</si>
  <si>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</si>
  <si>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</si>
  <si>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</si>
  <si>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</si>
  <si>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</si>
  <si>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</si>
  <si>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</si>
  <si>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</si>
  <si>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</si>
  <si>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</si>
  <si>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</si>
  <si>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</si>
  <si>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</si>
  <si>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</si>
  <si>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</si>
  <si>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</si>
  <si>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</si>
  <si>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</si>
  <si>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</si>
  <si>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</si>
  <si>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</si>
  <si>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</si>
  <si>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</si>
  <si>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</si>
  <si>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</si>
  <si>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</si>
  <si>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</si>
  <si>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</si>
  <si>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</si>
  <si>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</si>
  <si>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</si>
  <si>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</si>
  <si>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</si>
  <si>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</si>
  <si>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</si>
  <si>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</si>
  <si>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</si>
  <si>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</si>
  <si>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</si>
  <si>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</si>
  <si>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</si>
  <si>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</si>
  <si>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</si>
  <si>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</si>
  <si>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</si>
  <si>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</si>
  <si>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</si>
  <si>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</si>
  <si>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</si>
  <si>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</si>
  <si>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</si>
  <si>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</si>
  <si>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</si>
  <si>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</si>
  <si>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</si>
  <si>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</si>
  <si>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</si>
  <si>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</si>
  <si>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</si>
  <si>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</si>
  <si>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</si>
  <si>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</si>
  <si>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</si>
  <si>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</si>
  <si>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</si>
  <si>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</si>
  <si>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</si>
  <si>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</si>
  <si>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</si>
  <si>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</si>
  <si>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</si>
  <si>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</si>
  <si>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</si>
  <si>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</si>
  <si>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</si>
  <si>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</si>
  <si>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</si>
  <si>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</si>
  <si>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</si>
  <si>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</si>
  <si>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</si>
  <si>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</si>
  <si>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</si>
  <si>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</si>
  <si>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</si>
  <si>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</si>
  <si>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</si>
  <si>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</si>
  <si>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</si>
  <si>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</si>
  <si>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</si>
  <si>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</si>
  <si>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</si>
  <si>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</si>
  <si>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</si>
  <si>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</si>
  <si>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</si>
  <si>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</si>
  <si>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</si>
  <si>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</si>
  <si>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</si>
  <si>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</si>
  <si>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</si>
  <si>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</si>
  <si>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</si>
  <si>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</si>
  <si>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</si>
  <si>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</si>
  <si>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</si>
  <si>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</si>
  <si>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</si>
  <si>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</si>
  <si>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</si>
  <si>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</si>
  <si>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</si>
  <si>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</si>
  <si>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</si>
  <si>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</si>
  <si>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</si>
  <si>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</si>
  <si>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</si>
  <si>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</si>
  <si>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</si>
  <si>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</si>
  <si>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</si>
  <si>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</si>
  <si>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</si>
  <si>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</si>
  <si>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</si>
  <si>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</si>
  <si>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</si>
  <si>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</si>
  <si>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</si>
  <si>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</si>
  <si>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</si>
  <si>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</si>
  <si>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</si>
  <si>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</si>
  <si>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</si>
  <si>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</si>
  <si>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</si>
  <si>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</si>
  <si>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</si>
  <si>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</si>
  <si>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</si>
  <si>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</si>
  <si>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</si>
  <si>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</si>
  <si>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</si>
  <si>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</si>
  <si>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</si>
  <si>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</si>
  <si>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</si>
  <si>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</si>
  <si>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</si>
  <si>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</si>
  <si>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</si>
  <si>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</si>
  <si>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</si>
  <si>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</si>
  <si>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</si>
  <si>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</si>
  <si>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</si>
  <si>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</si>
  <si>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</si>
  <si>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</si>
  <si>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</si>
  <si>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</si>
  <si>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</si>
  <si>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</si>
  <si>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</si>
  <si>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</si>
  <si>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</si>
  <si>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</si>
  <si>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</si>
  <si>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</si>
  <si>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</si>
  <si>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</si>
  <si>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</si>
  <si>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</si>
  <si>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</si>
  <si>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</si>
  <si>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</si>
  <si>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</si>
  <si>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</si>
  <si>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</si>
  <si>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</si>
  <si>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</si>
  <si>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</si>
  <si>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</si>
  <si>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</si>
  <si>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</si>
  <si>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</si>
  <si>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</si>
  <si>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</si>
  <si>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</si>
  <si>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</si>
  <si>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</si>
  <si>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</si>
  <si>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</si>
  <si>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</si>
  <si>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</si>
  <si>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</si>
  <si>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</si>
  <si>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</si>
  <si>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</si>
  <si>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</si>
  <si>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</si>
  <si>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</si>
  <si>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</si>
  <si>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</si>
  <si>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</si>
  <si>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</si>
  <si>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</si>
  <si>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</si>
  <si>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</si>
  <si>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</si>
  <si>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</si>
  <si>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</si>
  <si>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</si>
  <si>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</si>
  <si>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</si>
  <si>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</si>
  <si>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</si>
  <si>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</si>
  <si>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</si>
  <si>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</si>
  <si>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</si>
  <si>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</si>
  <si>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</si>
  <si>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</si>
  <si>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</si>
  <si>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</si>
  <si>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</si>
  <si>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</si>
  <si>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</si>
  <si>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</si>
  <si>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</si>
  <si>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</si>
  <si>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</si>
  <si>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</si>
  <si>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</si>
  <si>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</si>
  <si>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</si>
  <si>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</si>
  <si>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</si>
  <si>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</si>
  <si>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</si>
  <si>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</si>
  <si>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</si>
  <si>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</si>
  <si>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</si>
  <si>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</si>
  <si>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</si>
  <si>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</si>
  <si>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</si>
  <si>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</si>
  <si>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</si>
  <si>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</si>
  <si>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</si>
  <si>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</si>
  <si>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</si>
  <si>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</si>
  <si>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</si>
  <si>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</si>
  <si>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</si>
  <si>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</si>
  <si>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</si>
  <si>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</si>
  <si>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</si>
  <si>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</si>
  <si>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</si>
  <si>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</si>
  <si>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</si>
  <si>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</si>
  <si>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</si>
  <si>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</si>
  <si>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</si>
  <si>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</si>
  <si>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</si>
  <si>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</si>
  <si>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</si>
  <si>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</si>
  <si>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</si>
  <si>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</si>
  <si>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</si>
  <si>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</si>
  <si>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</si>
  <si>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</si>
  <si>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</si>
  <si>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</si>
  <si>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</si>
  <si>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</si>
  <si>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</si>
  <si>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</si>
  <si>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</si>
  <si>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</si>
  <si>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</si>
  <si>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</si>
  <si>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</si>
  <si>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</si>
  <si>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</si>
  <si>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</si>
  <si>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</si>
  <si>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</si>
  <si>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</si>
  <si>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</si>
  <si>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</si>
  <si>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</si>
  <si>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</si>
  <si>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</si>
  <si>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</si>
  <si>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</si>
  <si>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</si>
  <si>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</si>
  <si>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</si>
  <si>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</si>
  <si>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</si>
  <si>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</si>
  <si>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</si>
  <si>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</si>
  <si>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</si>
  <si>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</si>
  <si>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</si>
  <si>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</si>
  <si>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</si>
  <si>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</si>
  <si>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</si>
  <si>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</si>
  <si>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</si>
  <si>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</si>
  <si>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</si>
  <si>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</si>
  <si>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</si>
  <si>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</si>
  <si>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</si>
  <si>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</si>
  <si>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</si>
  <si>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</si>
  <si>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</si>
  <si>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</si>
  <si>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</si>
  <si>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</si>
  <si>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</si>
  <si>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</si>
  <si>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</si>
  <si>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</si>
  <si>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</si>
  <si>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</si>
  <si>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</si>
  <si>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</si>
  <si>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</si>
  <si>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</si>
  <si>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</si>
  <si>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</si>
  <si>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</si>
  <si>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</si>
  <si>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</si>
  <si>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</si>
  <si>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</si>
  <si>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</si>
  <si>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</si>
  <si>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</si>
  <si>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</si>
  <si>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</si>
  <si>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</si>
  <si>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</si>
  <si>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</si>
  <si>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</si>
  <si>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</si>
  <si>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</si>
  <si>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</si>
  <si>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</si>
  <si>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</si>
  <si>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</si>
  <si>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</si>
  <si>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</si>
  <si>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</si>
  <si>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</si>
  <si>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</si>
  <si>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</si>
  <si>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</si>
  <si>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</si>
  <si>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</si>
  <si>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</si>
  <si>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</si>
  <si>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</si>
  <si>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</si>
  <si>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</si>
  <si>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</si>
  <si>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</si>
  <si>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</si>
  <si>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</si>
  <si>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</si>
  <si>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</si>
  <si>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</si>
  <si>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</si>
  <si>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</si>
  <si>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</si>
  <si>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</si>
  <si>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</si>
  <si>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</si>
  <si>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</si>
  <si>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</si>
  <si>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</si>
  <si>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</si>
  <si>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</si>
  <si>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</si>
  <si>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</si>
  <si>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</si>
  <si>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</si>
  <si>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</si>
  <si>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</si>
  <si>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</si>
  <si>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</si>
  <si>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</si>
  <si>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</si>
  <si>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</si>
  <si>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</si>
  <si>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</si>
  <si>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</si>
  <si>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</si>
  <si>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</si>
  <si>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</si>
  <si>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</si>
  <si>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</si>
  <si>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</si>
  <si>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</si>
  <si>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</si>
  <si>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</si>
  <si>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</si>
  <si>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</si>
  <si>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</si>
  <si>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</si>
  <si>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</si>
  <si>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</si>
  <si>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</si>
  <si>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</si>
  <si>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</si>
  <si>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</si>
  <si>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</si>
  <si>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</si>
  <si>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</si>
  <si>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</si>
  <si>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</si>
  <si>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</si>
  <si>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</si>
  <si>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</si>
  <si>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</si>
  <si>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</si>
  <si>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</si>
  <si>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</si>
  <si>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</si>
  <si>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</si>
  <si>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</si>
  <si>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</si>
  <si>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</si>
  <si>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</si>
  <si>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</si>
  <si>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</si>
  <si>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</si>
  <si>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</si>
  <si>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</si>
  <si>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</si>
  <si>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</si>
  <si>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</si>
  <si>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</si>
  <si>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</si>
  <si>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</si>
  <si>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</si>
  <si>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</si>
  <si>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</si>
  <si>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</si>
  <si>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</si>
  <si>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</si>
  <si>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</si>
  <si>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</si>
  <si>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</si>
  <si>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</si>
  <si>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</si>
  <si>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</si>
  <si>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</si>
  <si>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</si>
  <si>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</si>
  <si>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</si>
  <si>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</si>
  <si>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</si>
  <si>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</si>
  <si>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</si>
  <si>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</si>
  <si>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</si>
  <si>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</si>
  <si>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</si>
  <si>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</si>
  <si>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</si>
  <si>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</si>
  <si>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</si>
  <si>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</si>
  <si>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</si>
  <si>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</si>
  <si>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</si>
  <si>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</si>
  <si>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</si>
  <si>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</si>
  <si>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</si>
  <si>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</si>
  <si>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</si>
  <si>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</si>
  <si>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</si>
  <si>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</si>
  <si>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</si>
  <si>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</si>
  <si>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</si>
  <si>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</si>
  <si>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</si>
  <si>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</si>
  <si>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</si>
  <si>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</si>
  <si>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</si>
  <si>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</si>
  <si>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</si>
  <si>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</si>
  <si>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</si>
  <si>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</si>
  <si>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</si>
  <si>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</si>
  <si>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</si>
  <si>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</si>
  <si>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</si>
  <si>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</si>
  <si>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</si>
  <si>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</si>
  <si>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</si>
  <si>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</si>
  <si>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</si>
  <si>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</si>
  <si>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</si>
  <si>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</si>
  <si>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</si>
  <si>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</si>
  <si>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</si>
  <si>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</si>
  <si>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</si>
  <si>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</si>
  <si>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</si>
  <si>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</si>
  <si>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</si>
  <si>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</si>
  <si>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</si>
  <si>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</si>
  <si>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</si>
  <si>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</si>
  <si>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</si>
  <si>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</si>
  <si>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</si>
  <si>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</si>
  <si>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</si>
  <si>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</si>
  <si>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</si>
  <si>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</si>
  <si>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</si>
  <si>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</si>
  <si>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</si>
  <si>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</si>
  <si>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</si>
  <si>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</si>
  <si>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</si>
  <si>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</si>
  <si>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</si>
  <si>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</si>
  <si>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</si>
  <si>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</si>
  <si>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</si>
  <si>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</si>
  <si>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</si>
  <si>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</si>
  <si>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</si>
  <si>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</si>
  <si>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</si>
  <si>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</si>
  <si>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</si>
  <si>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</si>
  <si>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</si>
  <si>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</si>
  <si>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</si>
  <si>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</si>
  <si>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</si>
  <si>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</si>
  <si>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</si>
  <si>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</si>
  <si>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</si>
  <si>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</si>
  <si>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</si>
  <si>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</si>
  <si>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</si>
  <si>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</si>
  <si>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</si>
  <si>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</si>
  <si>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</si>
  <si>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</si>
  <si>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</si>
  <si>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</si>
  <si>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</si>
  <si>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</si>
  <si>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</si>
  <si>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</si>
  <si>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</si>
  <si>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</si>
  <si>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</si>
  <si>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</si>
  <si>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</si>
  <si>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</si>
  <si>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</si>
  <si>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</si>
  <si>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</si>
  <si>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</si>
  <si>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</si>
  <si>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</si>
  <si>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</si>
  <si>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</si>
  <si>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</si>
  <si>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</si>
  <si>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</si>
  <si>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</si>
  <si>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</si>
  <si>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</si>
  <si>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</si>
  <si>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</si>
  <si>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</si>
  <si>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</si>
  <si>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</si>
  <si>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</si>
  <si>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</si>
  <si>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</si>
  <si>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</si>
  <si>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</si>
  <si>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</si>
  <si>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</si>
  <si>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</si>
  <si>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</si>
  <si>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</si>
  <si>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</si>
  <si>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</si>
  <si>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</si>
  <si>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</si>
  <si>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</si>
  <si>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</si>
  <si>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</si>
  <si>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</si>
  <si>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</si>
  <si>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</si>
  <si>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</si>
  <si>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</si>
  <si>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</si>
  <si>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</si>
  <si>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</si>
  <si>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</si>
  <si>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</si>
  <si>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</si>
  <si>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</si>
  <si>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</si>
  <si>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</si>
  <si>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</si>
  <si>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</si>
  <si>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</si>
  <si>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</si>
  <si>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</si>
  <si>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</si>
  <si>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</si>
  <si>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</si>
  <si>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</si>
  <si>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</si>
  <si>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</si>
  <si>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</si>
  <si>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</si>
  <si>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</si>
  <si>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</si>
  <si>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</si>
  <si>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</si>
  <si>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</si>
  <si>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</si>
  <si>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</si>
  <si>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</si>
  <si>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</si>
  <si>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</si>
  <si>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</si>
  <si>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</si>
  <si>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</si>
  <si>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</si>
  <si>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</si>
  <si>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</si>
  <si>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</si>
  <si>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</si>
  <si>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</si>
  <si>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</si>
  <si>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</si>
  <si>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</si>
  <si>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</si>
  <si>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</si>
  <si>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</si>
  <si>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</si>
  <si>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</si>
  <si>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</si>
  <si>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</si>
  <si>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</si>
  <si>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</si>
  <si>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</si>
  <si>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</si>
  <si>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</si>
  <si>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</si>
  <si>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</si>
  <si>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</si>
  <si>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</si>
  <si>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</si>
  <si>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</si>
  <si>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</si>
  <si>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</si>
  <si>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</si>
  <si>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</si>
  <si>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</si>
  <si>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</si>
  <si>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</si>
  <si>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</si>
  <si>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</si>
  <si>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</si>
  <si>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</si>
  <si>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</si>
  <si>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</si>
  <si>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</si>
  <si>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</si>
  <si>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</si>
  <si>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</si>
  <si>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</si>
  <si>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</si>
  <si>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</si>
  <si>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</si>
  <si>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</si>
  <si>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</si>
  <si>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</si>
  <si>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</si>
  <si>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</si>
  <si>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</si>
  <si>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</si>
  <si>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</si>
  <si>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</si>
  <si>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</si>
  <si>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</si>
  <si>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</si>
  <si>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</si>
  <si>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</si>
  <si>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</si>
  <si>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</si>
  <si>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</si>
  <si>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</si>
  <si>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</si>
  <si>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</si>
  <si>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</si>
  <si>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</si>
  <si>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</si>
  <si>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</si>
  <si>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</si>
  <si>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</si>
  <si>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</si>
  <si>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</si>
  <si>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</si>
  <si>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</si>
  <si>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</si>
  <si>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</si>
  <si>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</si>
  <si>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</si>
  <si>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</si>
  <si>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</si>
  <si>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</si>
  <si>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</si>
  <si>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</si>
  <si>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</si>
  <si>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</si>
  <si>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</si>
  <si>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</si>
  <si>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</si>
  <si>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</si>
  <si>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</si>
  <si>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</si>
  <si>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</si>
  <si>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</si>
  <si>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</si>
  <si>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</si>
  <si>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</si>
  <si>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</si>
  <si>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</si>
  <si>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</si>
  <si>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</si>
  <si>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</si>
  <si>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</si>
  <si>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</si>
  <si>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</si>
  <si>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</si>
  <si>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</si>
  <si>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</si>
  <si>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</si>
  <si>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</si>
  <si>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</si>
  <si>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</si>
  <si>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</si>
  <si>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</si>
  <si>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</si>
  <si>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</si>
  <si>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</si>
  <si>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</si>
  <si>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</si>
  <si>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</si>
  <si>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</si>
  <si>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</si>
  <si>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</si>
  <si>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</si>
  <si>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</si>
  <si>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</si>
  <si>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</si>
  <si>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</si>
  <si>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</si>
  <si>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</si>
  <si>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</si>
  <si>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</si>
  <si>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</si>
  <si>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</si>
  <si>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</si>
  <si>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</si>
  <si>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</si>
  <si>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</si>
  <si>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</si>
  <si>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</si>
  <si>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</si>
  <si>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</si>
  <si>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</si>
  <si>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</si>
  <si>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</si>
  <si>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</si>
  <si>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</si>
  <si>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</si>
  <si>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</si>
  <si>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</si>
  <si>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</si>
  <si>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</si>
  <si>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</si>
  <si>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</si>
  <si>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</si>
  <si>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</si>
  <si>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</si>
  <si>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</si>
  <si>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</si>
  <si>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</si>
  <si>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</si>
  <si>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</si>
  <si>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</si>
  <si>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</si>
  <si>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</si>
  <si>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</si>
  <si>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</si>
  <si>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</si>
  <si>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</si>
  <si>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</si>
  <si>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</si>
  <si>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</si>
  <si>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</si>
  <si>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</si>
  <si>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</si>
  <si>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</si>
  <si>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</si>
  <si>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</si>
  <si>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</si>
  <si>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</si>
  <si>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</si>
  <si>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</si>
  <si>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</si>
  <si>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</si>
  <si>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</si>
  <si>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</si>
  <si>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</si>
  <si>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</si>
  <si>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</si>
  <si>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</si>
  <si>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</si>
  <si>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</si>
  <si>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</si>
  <si>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</si>
  <si>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</si>
  <si>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</si>
  <si>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</si>
  <si>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</si>
  <si>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</si>
  <si>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</si>
  <si>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</si>
  <si>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</si>
  <si>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</si>
  <si>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</si>
  <si>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</si>
  <si>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</si>
  <si>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</si>
  <si>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</si>
  <si>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</si>
  <si>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</si>
  <si>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</si>
  <si>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</si>
  <si>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</si>
  <si>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</si>
  <si>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</si>
  <si>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</si>
  <si>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</si>
  <si>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</si>
  <si>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</si>
  <si>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</si>
  <si>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</si>
  <si>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</si>
  <si>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</si>
  <si>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</si>
  <si>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</si>
  <si>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</si>
  <si>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</si>
  <si>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</si>
  <si>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</si>
  <si>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</si>
  <si>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</si>
  <si>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</si>
  <si>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</si>
  <si>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</si>
  <si>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</si>
  <si>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</si>
  <si>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</si>
  <si>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</si>
  <si>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</si>
  <si>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</si>
  <si>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</si>
  <si>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</si>
  <si>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</si>
  <si>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</si>
  <si>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</si>
  <si>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</si>
  <si>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</si>
  <si>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</si>
  <si>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</si>
  <si>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</si>
  <si>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</si>
  <si>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</si>
  <si>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</si>
  <si>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</si>
  <si>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</si>
  <si>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</si>
  <si>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</si>
  <si>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</si>
  <si>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</si>
  <si>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</si>
  <si>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</si>
  <si>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</si>
  <si>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</si>
  <si>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</si>
  <si>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</si>
  <si>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</si>
  <si>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</si>
  <si>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</si>
  <si>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</si>
  <si>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</si>
  <si>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</si>
  <si>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</si>
  <si>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</si>
  <si>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</si>
  <si>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</si>
  <si>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</si>
  <si>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</si>
  <si>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</si>
  <si>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</si>
  <si>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</si>
  <si>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</si>
  <si>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</si>
  <si>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</si>
  <si>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</si>
  <si>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</si>
  <si>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</si>
  <si>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</si>
  <si>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</si>
  <si>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</si>
  <si>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</si>
  <si>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</si>
  <si>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</si>
  <si>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</si>
  <si>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</si>
  <si>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</si>
  <si>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</si>
  <si>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</si>
  <si>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</si>
  <si>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</si>
  <si>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</si>
  <si>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</si>
  <si>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</si>
  <si>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</si>
  <si>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</si>
  <si>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</si>
  <si>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</si>
  <si>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</si>
  <si>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</si>
  <si>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</si>
  <si>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</si>
  <si>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</si>
  <si>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</si>
  <si>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</si>
  <si>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</si>
  <si>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</si>
  <si>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</si>
  <si>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</si>
  <si>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</si>
  <si>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</si>
  <si>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</si>
  <si>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</si>
  <si>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</si>
  <si>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</si>
  <si>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</si>
  <si>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</si>
  <si>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</si>
  <si>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</si>
  <si>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</si>
  <si>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</si>
  <si>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</si>
  <si>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</si>
  <si>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</si>
  <si>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</si>
  <si>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</si>
  <si>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</si>
  <si>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</si>
  <si>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</si>
  <si>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</si>
  <si>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</si>
  <si>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</si>
  <si>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</si>
  <si>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</si>
  <si>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</si>
  <si>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</si>
  <si>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</si>
  <si>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</si>
  <si>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</si>
  <si>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</si>
  <si>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</si>
  <si>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</si>
  <si>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</si>
  <si>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</si>
  <si>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</si>
  <si>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</si>
  <si>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</si>
  <si>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</si>
  <si>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</si>
  <si>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</si>
  <si>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</si>
  <si>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</si>
  <si>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</si>
  <si>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</si>
  <si>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</si>
  <si>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</si>
  <si>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</si>
  <si>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</si>
  <si>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</si>
  <si>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</si>
  <si>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</si>
  <si>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</si>
  <si>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</si>
  <si>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</si>
  <si>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</si>
  <si>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</si>
  <si>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</si>
  <si>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</si>
  <si>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</si>
  <si>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</si>
  <si>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</si>
  <si>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</si>
  <si>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</si>
  <si>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</si>
  <si>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</si>
  <si>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</si>
  <si>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</si>
  <si>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</si>
  <si>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</si>
  <si>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</si>
  <si>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</si>
  <si>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</si>
  <si>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</si>
  <si>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</si>
  <si>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</si>
  <si>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</si>
  <si>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</si>
  <si>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</si>
  <si>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</si>
  <si>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</si>
  <si>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</si>
  <si>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</si>
  <si>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</si>
  <si>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</si>
  <si>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</si>
  <si>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</si>
  <si>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</si>
  <si>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</si>
  <si>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</si>
  <si>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</si>
  <si>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</si>
  <si>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</si>
  <si>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</si>
  <si>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</si>
  <si>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</si>
  <si>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</si>
  <si>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</si>
  <si>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</si>
  <si>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</si>
  <si>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</si>
  <si>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</si>
  <si>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</si>
  <si>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</si>
  <si>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</si>
  <si>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</si>
  <si>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</si>
  <si>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</si>
  <si>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</si>
  <si>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</si>
  <si>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</si>
  <si>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</si>
  <si>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</si>
  <si>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</si>
  <si>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</si>
  <si>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</si>
  <si>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</si>
  <si>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</si>
  <si>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</si>
  <si>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</si>
  <si>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</si>
  <si>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</si>
  <si>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</si>
  <si>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</si>
  <si>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</si>
  <si>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</si>
  <si>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</si>
  <si>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</si>
  <si>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</si>
  <si>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</si>
  <si>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</si>
  <si>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</si>
  <si>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</si>
  <si>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</si>
  <si>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</si>
  <si>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</si>
  <si>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</si>
  <si>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</si>
  <si>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</si>
  <si>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</si>
  <si>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</si>
  <si>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</si>
  <si>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</si>
  <si>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</si>
  <si>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</si>
  <si>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</si>
  <si>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</si>
  <si>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</si>
  <si>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</si>
  <si>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</si>
  <si>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</si>
  <si>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</si>
  <si>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</si>
  <si>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</si>
  <si>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</si>
  <si>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</si>
  <si>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</si>
  <si>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</si>
  <si>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</si>
  <si>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</si>
  <si>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</si>
  <si>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</si>
  <si>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</si>
  <si>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</si>
  <si>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</si>
  <si>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</si>
  <si>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</si>
  <si>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</si>
  <si>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</si>
  <si>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</si>
  <si>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</si>
  <si>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</si>
  <si>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</si>
  <si>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</si>
  <si>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</si>
  <si>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</si>
  <si>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</si>
  <si>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</si>
  <si>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</si>
  <si>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</si>
  <si>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</si>
  <si>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</si>
  <si>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</si>
  <si>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</si>
  <si>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</si>
  <si>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</si>
  <si>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</si>
  <si>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</si>
  <si>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</si>
  <si>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</si>
  <si>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</si>
  <si>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</si>
  <si>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</si>
  <si>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</si>
  <si>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</si>
  <si>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</si>
  <si>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</si>
  <si>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</si>
  <si>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</si>
  <si>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</si>
  <si>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</si>
  <si>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</si>
  <si>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</si>
  <si>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</si>
  <si>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</si>
  <si>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</si>
  <si>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</si>
  <si>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</si>
  <si>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</si>
  <si>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</si>
  <si>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</si>
  <si>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</si>
  <si>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</si>
  <si>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</si>
  <si>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</si>
  <si>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</si>
  <si>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</si>
  <si>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</si>
  <si>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</si>
  <si>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</si>
  <si>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</si>
  <si>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</si>
  <si>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</si>
  <si>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</si>
  <si>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</si>
  <si>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</si>
  <si>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</si>
  <si>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</si>
  <si>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</si>
  <si>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</si>
  <si>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</si>
  <si>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</si>
  <si>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</si>
  <si>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</si>
  <si>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</si>
  <si>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</si>
  <si>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</si>
  <si>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</si>
  <si>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</si>
  <si>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</si>
  <si>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</si>
  <si>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</si>
  <si>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</si>
  <si>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</si>
  <si>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</si>
  <si>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</si>
  <si>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</si>
  <si>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</si>
  <si>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</si>
  <si>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</si>
  <si>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</si>
  <si>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</si>
  <si>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</si>
  <si>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</si>
  <si>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</si>
  <si>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</si>
  <si>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</si>
  <si>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</si>
  <si>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</si>
  <si>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</si>
  <si>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</si>
  <si>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</si>
  <si>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</si>
  <si>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</si>
  <si>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</si>
  <si>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</si>
  <si>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</si>
  <si>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</si>
  <si>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</si>
  <si>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</si>
  <si>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</si>
  <si>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</si>
  <si>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</si>
  <si>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</si>
  <si>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</si>
  <si>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</si>
  <si>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</si>
  <si>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</si>
  <si>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</si>
  <si>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</si>
  <si>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</si>
  <si>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</si>
  <si>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</si>
  <si>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</si>
  <si>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</si>
  <si>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</si>
  <si>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</si>
  <si>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</si>
  <si>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</si>
  <si>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</si>
  <si>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</si>
  <si>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</si>
  <si>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</si>
  <si>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</si>
  <si>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</si>
  <si>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</si>
  <si>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</si>
  <si>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</si>
  <si>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</si>
  <si>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</si>
  <si>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</si>
  <si>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</si>
  <si>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</si>
  <si>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</si>
  <si>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</si>
  <si>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</si>
  <si>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</si>
  <si>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</si>
  <si>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</si>
  <si>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</si>
  <si>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</si>
  <si>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</si>
  <si>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</si>
  <si>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</si>
  <si>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</si>
  <si>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</si>
  <si>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</si>
  <si>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</si>
  <si>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</si>
  <si>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</si>
  <si>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</si>
  <si>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</si>
  <si>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</si>
  <si>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</si>
  <si>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</si>
  <si>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</si>
  <si>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</si>
  <si>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</si>
  <si>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</si>
  <si>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</si>
  <si>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</si>
  <si>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</si>
  <si>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</si>
  <si>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</si>
  <si>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</si>
  <si>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</si>
  <si>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</si>
  <si>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</si>
  <si>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</si>
  <si>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</si>
  <si>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</si>
  <si>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</si>
  <si>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</si>
  <si>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</si>
  <si>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</si>
  <si>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</si>
  <si>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</si>
  <si>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</si>
  <si>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</si>
  <si>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</si>
  <si>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</si>
  <si>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</si>
  <si>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</si>
  <si>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</si>
  <si>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</si>
  <si>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</si>
  <si>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</si>
  <si>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</si>
  <si>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</si>
  <si>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</si>
  <si>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</si>
  <si>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</si>
  <si>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</si>
  <si>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</si>
  <si>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</si>
  <si>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</si>
  <si>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</si>
  <si>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</si>
  <si>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</si>
  <si>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</si>
  <si>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</si>
  <si>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</si>
  <si>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</si>
  <si>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</si>
  <si>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</si>
  <si>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</si>
  <si>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</si>
  <si>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</si>
  <si>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</si>
  <si>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</si>
  <si>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</si>
  <si>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</si>
  <si>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</si>
  <si>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</si>
  <si>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</si>
  <si>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</si>
  <si>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</si>
  <si>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</si>
  <si>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</si>
  <si>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</si>
  <si>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</si>
  <si>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</si>
  <si>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</si>
  <si>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</si>
  <si>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</si>
  <si>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</si>
  <si>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</si>
  <si>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</si>
  <si>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</si>
  <si>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</si>
  <si>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</si>
  <si>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</si>
  <si>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</si>
  <si>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</si>
  <si>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</si>
  <si>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</si>
  <si>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</si>
  <si>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</si>
  <si>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</si>
  <si>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</si>
  <si>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</si>
  <si>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</si>
  <si>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</si>
  <si>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</si>
  <si>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</si>
  <si>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</si>
  <si>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</si>
  <si>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</si>
  <si>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</si>
  <si>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</si>
  <si>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</si>
  <si>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</si>
  <si>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</si>
  <si>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</si>
  <si>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</si>
  <si>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</si>
  <si>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</si>
  <si>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</si>
  <si>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</si>
  <si>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</si>
  <si>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</si>
  <si>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</si>
  <si>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</si>
  <si>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</si>
  <si>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</si>
  <si>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</si>
  <si>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</si>
  <si>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</si>
  <si>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</si>
  <si>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</si>
  <si>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</si>
  <si>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</si>
  <si>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</si>
  <si>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</si>
  <si>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</si>
  <si>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</si>
  <si>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</si>
  <si>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</si>
  <si>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</si>
  <si>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</si>
  <si>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</si>
  <si>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</si>
  <si>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</si>
  <si>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</si>
  <si>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</si>
  <si>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</si>
  <si>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</si>
  <si>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</si>
  <si>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</si>
  <si>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</si>
  <si>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</si>
  <si>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</si>
  <si>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</si>
  <si>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</si>
  <si>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</si>
  <si>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</si>
  <si>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</si>
  <si>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</si>
  <si>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</si>
  <si>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</si>
  <si>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</si>
  <si>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</si>
  <si>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</si>
  <si>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</si>
  <si>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</si>
  <si>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</si>
  <si>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</si>
  <si>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</si>
  <si>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</si>
  <si>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</si>
  <si>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</si>
  <si>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</si>
  <si>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</si>
  <si>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</si>
  <si>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</si>
  <si>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</si>
  <si>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</si>
  <si>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</si>
  <si>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</si>
  <si>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</si>
  <si>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</si>
  <si>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</si>
  <si>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</si>
  <si>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</si>
  <si>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</si>
  <si>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</si>
  <si>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</si>
  <si>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</si>
  <si>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</si>
  <si>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</si>
  <si>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</si>
  <si>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</si>
  <si>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</si>
  <si>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</si>
  <si>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</si>
  <si>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</si>
  <si>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</si>
  <si>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</si>
  <si>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</si>
  <si>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</si>
  <si>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</si>
  <si>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</si>
  <si>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</si>
  <si>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</si>
  <si>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</si>
  <si>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</si>
  <si>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</si>
  <si>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</si>
  <si>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</si>
  <si>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</si>
  <si>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</si>
  <si>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</si>
  <si>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</si>
  <si>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</si>
  <si>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</si>
  <si>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</si>
  <si>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</si>
  <si>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</si>
  <si>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</si>
  <si>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</si>
  <si>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</si>
  <si>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</si>
  <si>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</si>
  <si>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</si>
  <si>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</si>
  <si>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</si>
  <si>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</si>
  <si>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</si>
  <si>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</si>
  <si>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</si>
  <si>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</si>
  <si>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</si>
  <si>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</si>
  <si>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</si>
  <si>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</si>
  <si>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</si>
  <si>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</si>
  <si>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</si>
  <si>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</si>
  <si>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</si>
  <si>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</si>
  <si>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</si>
  <si>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</si>
  <si>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</si>
  <si>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</si>
  <si>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</si>
  <si>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</si>
  <si>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</si>
  <si>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</si>
  <si>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</si>
  <si>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</si>
  <si>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</si>
  <si>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</si>
  <si>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</si>
  <si>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</si>
  <si>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</si>
  <si>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</si>
  <si>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</si>
  <si>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</si>
  <si>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</si>
  <si>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</si>
  <si>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</si>
  <si>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</si>
  <si>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</si>
  <si>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</si>
  <si>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</si>
  <si>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</si>
  <si>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</si>
  <si>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</si>
  <si>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</si>
  <si>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</si>
  <si>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</si>
  <si>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</si>
  <si>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</si>
  <si>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</si>
  <si>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</si>
  <si>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</si>
  <si>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</si>
  <si>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</si>
  <si>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</si>
  <si>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</si>
  <si>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</si>
  <si>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</si>
  <si>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</si>
  <si>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</si>
  <si>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</si>
  <si>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</si>
  <si>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</si>
  <si>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</si>
  <si>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</si>
  <si>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</si>
  <si>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</si>
  <si>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</si>
  <si>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</si>
  <si>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</si>
  <si>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</si>
  <si>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</si>
  <si>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</si>
  <si>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</si>
  <si>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</si>
  <si>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</si>
  <si>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</si>
  <si>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</si>
  <si>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</si>
  <si>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</si>
  <si>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</si>
  <si>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</si>
  <si>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</si>
  <si>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</si>
  <si>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</si>
  <si>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</si>
  <si>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</si>
  <si>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</si>
  <si>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</si>
  <si>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</si>
  <si>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</si>
  <si>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</si>
  <si>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</si>
  <si>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</si>
  <si>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</si>
  <si>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</si>
  <si>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</si>
  <si>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</si>
  <si>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</si>
  <si>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</si>
  <si>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</si>
  <si>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</si>
  <si>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</si>
  <si>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</si>
  <si>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</si>
  <si>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</si>
  <si>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</si>
  <si>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</si>
  <si>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</si>
  <si>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</si>
  <si>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</si>
  <si>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</si>
  <si>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</si>
  <si>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</si>
  <si>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</si>
  <si>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</si>
  <si>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</si>
  <si>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</si>
  <si>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</si>
  <si>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</si>
  <si>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</si>
  <si>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</si>
  <si>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</si>
  <si>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</si>
  <si>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</si>
  <si>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</si>
  <si>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</si>
  <si>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</si>
  <si>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</si>
  <si>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</si>
  <si>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</si>
  <si>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</si>
  <si>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</si>
  <si>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</si>
  <si>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</si>
  <si>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</si>
  <si>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</si>
  <si>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</si>
  <si>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</si>
  <si>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</si>
  <si>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</si>
  <si>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</si>
  <si>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</si>
  <si>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</si>
  <si>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</si>
  <si>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</si>
  <si>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</si>
  <si>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</si>
  <si>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</si>
  <si>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</si>
  <si>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</si>
  <si>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</si>
  <si>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</si>
  <si>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</si>
  <si>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</si>
  <si>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</si>
  <si>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</si>
  <si>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</si>
  <si>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</si>
  <si>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</si>
  <si>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</si>
  <si>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</si>
  <si>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</si>
  <si>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</si>
  <si>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</si>
  <si>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</si>
  <si>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</si>
  <si>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</si>
  <si>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</si>
  <si>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</si>
  <si>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</si>
  <si>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</si>
  <si>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</si>
  <si>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</si>
  <si>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</si>
  <si>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</si>
  <si>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</si>
  <si>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</si>
  <si>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</si>
  <si>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</si>
  <si>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</si>
  <si>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</si>
  <si>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</si>
  <si>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</si>
  <si>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</si>
  <si>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</si>
  <si>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</si>
  <si>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</si>
  <si>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</si>
  <si>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</si>
  <si>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</si>
  <si>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</si>
  <si>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</si>
  <si>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</si>
  <si>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</si>
  <si>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</si>
  <si>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</si>
  <si>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</si>
  <si>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</si>
  <si>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</si>
  <si>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</si>
  <si>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</si>
  <si>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</si>
  <si>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</si>
  <si>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</si>
  <si>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</si>
  <si>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</si>
  <si>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</si>
  <si>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</si>
  <si>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</si>
  <si>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</si>
  <si>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</si>
  <si>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</si>
  <si>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</si>
  <si>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</si>
  <si>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</si>
  <si>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</si>
  <si>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</si>
  <si>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</si>
  <si>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</si>
  <si>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</si>
  <si>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</si>
  <si>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</si>
  <si>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</si>
  <si>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</si>
  <si>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</si>
  <si>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</si>
  <si>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</si>
  <si>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</si>
  <si>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</si>
  <si>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</si>
  <si>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</si>
  <si>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</si>
  <si>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</si>
  <si>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</si>
  <si>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</si>
  <si>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</si>
  <si>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</si>
  <si>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</si>
  <si>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</si>
  <si>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</si>
  <si>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</si>
  <si>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</si>
  <si>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</si>
  <si>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</si>
  <si>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</si>
  <si>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</si>
  <si>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</si>
  <si>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</si>
  <si>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</si>
  <si>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</si>
  <si>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</si>
  <si>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</si>
  <si>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</si>
  <si>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</si>
  <si>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</si>
  <si>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</si>
  <si>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</si>
  <si>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</si>
  <si>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</si>
  <si>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</si>
  <si>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</si>
  <si>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</si>
  <si>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</si>
  <si>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</si>
  <si>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</si>
  <si>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</si>
  <si>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</si>
  <si>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</si>
  <si>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</si>
  <si>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</si>
  <si>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</si>
  <si>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</si>
  <si>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</si>
  <si>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</si>
  <si>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</si>
  <si>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</si>
  <si>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</si>
  <si>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</si>
  <si>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</si>
  <si>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</si>
  <si>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</si>
  <si>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</si>
  <si>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</si>
  <si>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</si>
  <si>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</si>
  <si>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</si>
  <si>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</si>
  <si>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</si>
  <si>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</si>
  <si>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</si>
  <si>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</si>
  <si>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</si>
  <si>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</si>
  <si>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</si>
  <si>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</si>
  <si>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</si>
  <si>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</si>
  <si>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</si>
  <si>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</si>
  <si>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</si>
  <si>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</si>
  <si>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</si>
  <si>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</si>
  <si>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</si>
  <si>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</si>
  <si>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</si>
  <si>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</si>
  <si>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</si>
  <si>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</si>
  <si>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</si>
  <si>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</si>
  <si>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</si>
  <si>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</si>
  <si>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</si>
  <si>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</si>
  <si>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</si>
  <si>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</si>
  <si>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</si>
  <si>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</si>
  <si>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</si>
  <si>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</si>
  <si>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</si>
  <si>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</si>
  <si>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</si>
  <si>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</si>
  <si>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</si>
  <si>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</si>
  <si>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</si>
  <si>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</si>
  <si>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</si>
  <si>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</si>
  <si>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</si>
  <si>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</si>
  <si>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</si>
  <si>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</si>
  <si>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</si>
  <si>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</si>
  <si>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</si>
  <si>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</si>
  <si>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</si>
  <si>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</si>
  <si>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</si>
  <si>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</si>
  <si>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</si>
  <si>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</si>
  <si>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</si>
  <si>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</si>
  <si>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</si>
  <si>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</si>
  <si>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</si>
  <si>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</si>
  <si>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</si>
  <si>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</si>
  <si>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</si>
  <si>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</si>
  <si>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</si>
  <si>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</si>
  <si>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</si>
  <si>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</si>
  <si>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</si>
  <si>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</si>
  <si>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</si>
  <si>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</si>
  <si>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</si>
  <si>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</si>
  <si>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</si>
  <si>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</si>
  <si>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</si>
  <si>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</si>
  <si>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</si>
  <si>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</si>
  <si>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</si>
  <si>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</si>
  <si>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</si>
  <si>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</si>
  <si>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</si>
  <si>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</si>
  <si>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</si>
  <si>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</si>
  <si>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</si>
  <si>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</si>
  <si>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</si>
  <si>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</si>
  <si>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</si>
  <si>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</si>
  <si>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</si>
  <si>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</si>
  <si>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</si>
  <si>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</si>
  <si>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</si>
  <si>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</si>
  <si>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</si>
  <si>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</si>
  <si>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</si>
  <si>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</si>
  <si>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</si>
  <si>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</si>
  <si>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</si>
  <si>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</si>
  <si>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</si>
  <si>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</si>
  <si>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</si>
  <si>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</si>
  <si>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</si>
  <si>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</si>
  <si>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</si>
  <si>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</si>
  <si>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</si>
  <si>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</si>
  <si>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</si>
  <si>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</si>
  <si>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</si>
  <si>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</si>
  <si>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</si>
  <si>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</si>
  <si>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</si>
  <si>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</si>
  <si>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</si>
  <si>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</si>
  <si>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</si>
  <si>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</si>
  <si>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</si>
  <si>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</si>
  <si>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</si>
  <si>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</si>
  <si>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</si>
  <si>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</si>
  <si>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</si>
  <si>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</si>
  <si>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</si>
  <si>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</si>
  <si>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</si>
  <si>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</si>
  <si>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</si>
  <si>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</si>
  <si>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</si>
  <si>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</si>
  <si>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</si>
  <si>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</si>
  <si>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</si>
  <si>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</si>
  <si>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</si>
  <si>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</si>
  <si>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</si>
  <si>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</si>
  <si>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</si>
  <si>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</si>
  <si>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</si>
  <si>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</si>
  <si>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</si>
  <si>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</si>
  <si>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</si>
  <si>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</si>
  <si>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</si>
  <si>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</si>
  <si>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</si>
  <si>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</si>
  <si>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</si>
  <si>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</si>
  <si>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</si>
  <si>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</si>
  <si>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</si>
  <si>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</si>
  <si>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</si>
  <si>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</si>
  <si>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</si>
  <si>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</si>
  <si>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</si>
  <si>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</si>
  <si>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</si>
  <si>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</si>
  <si>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</si>
  <si>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</si>
  <si>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</si>
  <si>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</si>
  <si>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</si>
  <si>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</si>
  <si>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</si>
  <si>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</si>
  <si>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</si>
  <si>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</si>
  <si>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</si>
  <si>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</si>
  <si>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</si>
  <si>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</si>
  <si>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</si>
  <si>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</si>
  <si>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</si>
  <si>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</si>
  <si>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</si>
  <si>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</si>
  <si>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</si>
  <si>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</si>
  <si>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</si>
  <si>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</si>
  <si>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</si>
  <si>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</si>
  <si>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</si>
  <si>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</si>
  <si>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</si>
  <si>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</si>
  <si>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</si>
  <si>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</si>
  <si>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</si>
  <si>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</si>
  <si>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</si>
  <si>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</si>
  <si>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</si>
  <si>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</si>
  <si>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</si>
  <si>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</si>
  <si>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</si>
  <si>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</si>
  <si>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</si>
  <si>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</si>
  <si>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</si>
  <si>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</si>
  <si>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</si>
  <si>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</si>
  <si>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</si>
  <si>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</si>
  <si>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</si>
  <si>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</si>
  <si>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</si>
  <si>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</si>
  <si>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</si>
  <si>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</si>
  <si>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</si>
  <si>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</si>
  <si>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</si>
  <si>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</si>
  <si>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</si>
  <si>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</si>
  <si>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</si>
  <si>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</si>
  <si>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</si>
  <si>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</si>
  <si>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</si>
  <si>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</si>
  <si>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</si>
  <si>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</si>
  <si>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</si>
  <si>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</si>
  <si>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</si>
  <si>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</si>
  <si>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</si>
  <si>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</si>
  <si>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</si>
  <si>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</si>
  <si>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</si>
  <si>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</si>
  <si>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</si>
  <si>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</si>
  <si>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</si>
  <si>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</si>
  <si>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</si>
  <si>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</si>
  <si>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</si>
  <si>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</si>
  <si>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</si>
  <si>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</si>
  <si>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</si>
  <si>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</si>
  <si>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</si>
  <si>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</si>
  <si>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</si>
  <si>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</si>
  <si>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</si>
  <si>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</si>
  <si>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</si>
  <si>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</si>
  <si>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</si>
  <si>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</si>
  <si>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</si>
  <si>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</si>
  <si>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</si>
  <si>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</si>
  <si>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</si>
  <si>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</si>
  <si>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</si>
  <si>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</si>
  <si>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</si>
  <si>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</si>
  <si>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</si>
  <si>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</si>
  <si>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</si>
  <si>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</si>
  <si>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</si>
  <si>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</si>
  <si>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</si>
  <si>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</si>
  <si>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</si>
  <si>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</si>
  <si>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</si>
  <si>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</si>
  <si>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</si>
  <si>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</si>
  <si>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</si>
  <si>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</si>
  <si>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</si>
  <si>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</si>
  <si>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</si>
  <si>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</si>
  <si>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</si>
  <si>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</si>
  <si>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</si>
  <si>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</si>
  <si>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</si>
  <si>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</si>
  <si>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</si>
  <si>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</si>
  <si>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</si>
  <si>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</si>
  <si>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</si>
  <si>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</si>
  <si>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</si>
  <si>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</si>
  <si>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</si>
  <si>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</si>
  <si>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</si>
  <si>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</si>
  <si>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</si>
  <si>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</si>
  <si>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</si>
  <si>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</si>
  <si>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</si>
  <si>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</si>
  <si>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</si>
  <si>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</si>
  <si>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</si>
  <si>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</si>
  <si>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</si>
  <si>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</si>
  <si>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</si>
  <si>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</si>
  <si>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</si>
  <si>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</si>
  <si>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</si>
  <si>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</si>
  <si>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</si>
  <si>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</si>
  <si>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</si>
  <si>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</si>
  <si>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</si>
  <si>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</si>
  <si>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</si>
  <si>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</si>
  <si>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</si>
  <si>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</si>
  <si>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</si>
  <si>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</si>
  <si>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</si>
  <si>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</si>
  <si>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</si>
  <si>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</si>
  <si>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</si>
  <si>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</si>
  <si>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</si>
  <si>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</si>
  <si>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</si>
  <si>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</si>
  <si>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</si>
  <si>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</si>
  <si>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</si>
  <si>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</si>
  <si>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</si>
  <si>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</si>
  <si>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</si>
  <si>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</si>
  <si>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</si>
  <si>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</si>
  <si>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</si>
  <si>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</si>
  <si>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</si>
  <si>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</si>
  <si>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</si>
  <si>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</si>
  <si>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</si>
  <si>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</si>
  <si>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</si>
  <si>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</si>
  <si>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</si>
  <si>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</si>
  <si>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</si>
  <si>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</si>
  <si>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</si>
  <si>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</si>
  <si>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</si>
  <si>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</si>
  <si>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</si>
  <si>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</si>
  <si>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</si>
  <si>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</si>
  <si>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</si>
  <si>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</si>
  <si>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</si>
  <si>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</si>
  <si>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</si>
  <si>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</si>
  <si>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</si>
  <si>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</si>
  <si>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</si>
  <si>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</si>
  <si>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</si>
  <si>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</si>
  <si>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</si>
  <si>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</si>
  <si>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</si>
  <si>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</si>
  <si>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</si>
  <si>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</si>
  <si>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</si>
  <si>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</si>
  <si>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</si>
  <si>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</si>
  <si>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</si>
  <si>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</si>
  <si>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</si>
  <si>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</si>
  <si>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</si>
  <si>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</si>
  <si>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</si>
  <si>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</si>
  <si>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</si>
  <si>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</si>
  <si>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</si>
  <si>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</si>
  <si>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</si>
  <si>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</si>
  <si>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</si>
  <si>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</si>
  <si>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</si>
  <si>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</si>
  <si>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</si>
  <si>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</si>
  <si>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</si>
  <si>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</si>
  <si>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</si>
  <si>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</si>
  <si>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</si>
  <si>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</si>
  <si>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</si>
  <si>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</si>
  <si>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</si>
  <si>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</si>
  <si>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</si>
  <si>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</si>
  <si>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</si>
  <si>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</si>
  <si>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</si>
  <si>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</si>
  <si>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</si>
  <si>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</si>
  <si>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</si>
  <si>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</si>
  <si>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</si>
  <si>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</si>
  <si>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</si>
  <si>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</si>
  <si>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</si>
  <si>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</si>
  <si>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</si>
  <si>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</si>
  <si>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</si>
  <si>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</si>
  <si>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</si>
  <si>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</si>
  <si>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</si>
  <si>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</si>
  <si>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</si>
  <si>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</si>
  <si>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</si>
  <si>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</si>
  <si>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</si>
  <si>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</si>
  <si>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</si>
  <si>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</si>
  <si>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</si>
  <si>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</si>
  <si>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</si>
  <si>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</si>
  <si>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</si>
  <si>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</si>
  <si>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</si>
  <si>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</si>
  <si>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</si>
  <si>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</si>
  <si>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</si>
  <si>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</si>
  <si>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</si>
  <si>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</si>
  <si>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</si>
  <si>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</si>
  <si>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</si>
  <si>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</si>
  <si>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</si>
  <si>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</si>
  <si>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</si>
  <si>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</si>
  <si>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</si>
  <si>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</si>
  <si>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</si>
  <si>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</si>
  <si>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</si>
  <si>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</si>
  <si>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</si>
  <si>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</si>
  <si>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</si>
  <si>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</si>
  <si>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</si>
  <si>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</si>
  <si>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</si>
  <si>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</si>
  <si>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</si>
  <si>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</si>
  <si>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</si>
  <si>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</si>
  <si>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</si>
  <si>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</si>
  <si>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</si>
  <si>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</si>
  <si>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</si>
  <si>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</si>
  <si>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</si>
  <si>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</si>
  <si>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</si>
  <si>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</si>
  <si>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</si>
  <si>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</si>
  <si>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</si>
  <si>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</si>
  <si>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</si>
  <si>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</si>
  <si>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</si>
  <si>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</si>
  <si>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</si>
  <si>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</si>
  <si>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</si>
  <si>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</si>
  <si>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</si>
  <si>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</si>
  <si>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</si>
  <si>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</si>
  <si>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</si>
  <si>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</si>
  <si>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</si>
  <si>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</si>
  <si>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</si>
  <si>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</si>
  <si>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</si>
  <si>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</si>
  <si>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</si>
  <si>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</si>
  <si>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</si>
  <si>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</si>
  <si>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</si>
  <si>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</si>
  <si>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</si>
  <si>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</si>
  <si>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</si>
  <si>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</si>
  <si>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</si>
  <si>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</si>
  <si>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</si>
  <si>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</si>
  <si>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</si>
  <si>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</si>
  <si>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</si>
  <si>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</si>
  <si>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</si>
  <si>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</si>
  <si>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</si>
  <si>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</si>
  <si>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</si>
  <si>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</si>
  <si>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</si>
  <si>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</si>
  <si>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</si>
  <si>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</si>
  <si>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</si>
  <si>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</si>
  <si>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</si>
  <si>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</si>
  <si>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</si>
  <si>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</si>
  <si>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</si>
  <si>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</si>
  <si>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</si>
  <si>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</si>
  <si>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</si>
  <si>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</si>
  <si>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</si>
  <si>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</si>
  <si>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</si>
  <si>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</si>
  <si>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</si>
  <si>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</si>
  <si>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</si>
  <si>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</si>
  <si>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</si>
  <si>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</si>
  <si>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</si>
  <si>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</si>
  <si>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</si>
  <si>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</si>
  <si>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</si>
  <si>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</si>
  <si>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</si>
  <si>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</si>
  <si>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</si>
  <si>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</si>
  <si>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</si>
  <si>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</si>
  <si>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</si>
  <si>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</si>
  <si>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</si>
  <si>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</si>
  <si>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</si>
  <si>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</si>
  <si>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</si>
  <si>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</si>
  <si>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</si>
  <si>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</si>
  <si>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</si>
  <si>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</si>
  <si>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</si>
  <si>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</si>
  <si>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</si>
  <si>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</si>
  <si>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</si>
  <si>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</si>
  <si>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</si>
  <si>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</si>
  <si>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</si>
  <si>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</si>
  <si>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</si>
  <si>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</si>
  <si>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</si>
  <si>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</si>
  <si>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</si>
  <si>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</si>
  <si>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</si>
  <si>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</si>
  <si>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</si>
  <si>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</si>
  <si>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</si>
  <si>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</si>
  <si>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</si>
  <si>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</si>
  <si>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</si>
  <si>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</si>
  <si>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</si>
  <si>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</si>
  <si>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</si>
  <si>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</si>
  <si>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</si>
  <si>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</si>
  <si>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</si>
  <si>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</si>
  <si>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</si>
  <si>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</si>
  <si>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</si>
  <si>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</si>
  <si>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</si>
  <si>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</si>
  <si>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</si>
  <si>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</si>
  <si>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</si>
  <si>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</si>
  <si>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</si>
  <si>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</si>
  <si>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</si>
  <si>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</si>
  <si>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</si>
  <si>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</si>
  <si>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</si>
  <si>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</si>
  <si>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</si>
  <si>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</si>
  <si>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</si>
  <si>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</si>
  <si>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</si>
  <si>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</si>
  <si>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</si>
  <si>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</si>
  <si>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</si>
  <si>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</si>
  <si>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</si>
  <si>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</si>
  <si>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</si>
  <si>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</si>
  <si>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</si>
  <si>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</si>
  <si>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</si>
  <si>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</si>
  <si>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</si>
  <si>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</si>
  <si>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</si>
  <si>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</si>
  <si>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</si>
  <si>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</si>
  <si>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</si>
  <si>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</si>
  <si>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</si>
  <si>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</si>
  <si>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</si>
  <si>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</si>
  <si>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</si>
  <si>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</si>
  <si>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</si>
  <si>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</si>
  <si>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</si>
  <si>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</si>
  <si>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</si>
  <si>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</si>
  <si>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</si>
  <si>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</si>
  <si>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</si>
  <si>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</si>
  <si>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</si>
  <si>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</si>
  <si>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</si>
  <si>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</si>
  <si>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</si>
  <si>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</si>
  <si>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</si>
  <si>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</si>
  <si>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</si>
  <si>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</si>
  <si>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</si>
  <si>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</si>
  <si>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</si>
  <si>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</si>
  <si>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</si>
  <si>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</si>
  <si>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</si>
  <si>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</si>
  <si>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</si>
  <si>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</si>
  <si>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</si>
  <si>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</si>
  <si>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</si>
  <si>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</si>
  <si>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</si>
  <si>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</si>
  <si>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</si>
  <si>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</si>
  <si>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</si>
  <si>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</si>
  <si>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</si>
  <si>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</si>
  <si>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</si>
  <si>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</si>
  <si>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</si>
  <si>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</si>
  <si>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</si>
  <si>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</si>
  <si>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</si>
  <si>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</si>
  <si>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</si>
  <si>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</si>
  <si>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</si>
  <si>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</si>
  <si>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</si>
  <si>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</si>
  <si>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</si>
  <si>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</si>
  <si>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</si>
  <si>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</si>
  <si>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</si>
  <si>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</si>
  <si>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</si>
  <si>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</si>
  <si>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</si>
  <si>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</si>
  <si>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</si>
  <si>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</si>
  <si>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</si>
  <si>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</si>
  <si>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</si>
  <si>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</si>
  <si>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</si>
  <si>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</si>
  <si>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</si>
  <si>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</si>
  <si>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</si>
  <si>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</si>
  <si>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</si>
  <si>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</si>
  <si>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</si>
  <si>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</si>
  <si>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</si>
  <si>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</si>
  <si>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</si>
  <si>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</si>
  <si>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</si>
  <si>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</si>
  <si>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</si>
  <si>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</si>
  <si>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</si>
  <si>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</si>
  <si>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</si>
  <si>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</si>
  <si>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</si>
  <si>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</si>
  <si>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</si>
  <si>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</si>
  <si>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</si>
  <si>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</si>
  <si>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</si>
  <si>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</si>
  <si>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</si>
  <si>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</si>
  <si>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</si>
  <si>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</si>
  <si>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</si>
  <si>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</si>
  <si>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</si>
  <si>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</si>
  <si>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</si>
  <si>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</si>
  <si>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</si>
  <si>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</si>
  <si>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</si>
  <si>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</si>
  <si>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</si>
  <si>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</si>
  <si>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</si>
  <si>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</si>
  <si>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</si>
  <si>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</si>
  <si>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</si>
  <si>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</si>
  <si>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</si>
  <si>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</si>
  <si>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</si>
  <si>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</si>
  <si>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</si>
  <si>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</si>
  <si>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</si>
  <si>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</si>
  <si>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</si>
  <si>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</si>
  <si>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</si>
  <si>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</si>
  <si>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</si>
  <si>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</si>
  <si>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</si>
  <si>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</si>
  <si>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</si>
  <si>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</si>
  <si>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</si>
  <si>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</si>
  <si>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</si>
  <si>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</si>
  <si>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</si>
  <si>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</si>
  <si>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</si>
  <si>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</si>
  <si>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</si>
  <si>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</si>
  <si>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</si>
  <si>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</si>
  <si>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</si>
  <si>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</si>
  <si>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</si>
  <si>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</si>
  <si>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</si>
  <si>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</si>
  <si>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</si>
  <si>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</si>
  <si>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</si>
  <si>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</si>
  <si>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</si>
  <si>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</si>
  <si>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</si>
  <si>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</si>
  <si>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</si>
  <si>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</si>
  <si>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</si>
  <si>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</si>
  <si>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</si>
  <si>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</si>
  <si>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</si>
  <si>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</si>
  <si>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</si>
  <si>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</si>
  <si>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</si>
  <si>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</si>
  <si>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</si>
  <si>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</si>
  <si>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</si>
  <si>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</si>
  <si>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</si>
  <si>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</si>
  <si>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</si>
  <si>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</si>
  <si>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</si>
  <si>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</si>
  <si>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</si>
  <si>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</si>
  <si>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</si>
  <si>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</si>
  <si>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</si>
  <si>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</si>
  <si>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</si>
  <si>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</si>
  <si>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</si>
  <si>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</si>
  <si>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</si>
  <si>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</si>
  <si>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</si>
  <si>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</si>
  <si>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</si>
  <si>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</si>
  <si>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</si>
  <si>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</si>
  <si>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</si>
  <si>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</si>
  <si>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</si>
  <si>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</si>
  <si>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</si>
  <si>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</si>
  <si>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</si>
  <si>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</si>
  <si>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</si>
  <si>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</si>
  <si>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</si>
  <si>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</si>
  <si>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</si>
  <si>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</si>
  <si>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</si>
  <si>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</si>
  <si>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</si>
  <si>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</si>
  <si>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</si>
  <si>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</si>
  <si>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</si>
  <si>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</si>
  <si>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</si>
  <si>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</si>
  <si>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</si>
  <si>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</si>
  <si>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</si>
  <si>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</si>
  <si>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</si>
  <si>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</si>
  <si>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</si>
  <si>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</si>
  <si>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</si>
  <si>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</si>
  <si>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</si>
  <si>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</si>
  <si>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</si>
  <si>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</si>
  <si>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</si>
  <si>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</si>
  <si>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</si>
  <si>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</si>
  <si>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</si>
  <si>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</si>
  <si>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</si>
  <si>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</si>
  <si>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</si>
  <si>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</si>
  <si>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</si>
  <si>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</si>
  <si>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</si>
  <si>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</si>
  <si>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</si>
  <si>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</si>
  <si>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</si>
  <si>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</si>
  <si>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</si>
  <si>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</si>
  <si>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</si>
  <si>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</si>
  <si>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</si>
  <si>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</si>
  <si>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</si>
  <si>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</si>
  <si>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</si>
  <si>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</si>
  <si>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</si>
  <si>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</si>
  <si>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</si>
  <si>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</si>
  <si>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</si>
  <si>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</si>
  <si>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</si>
  <si>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</si>
  <si>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</si>
  <si>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</si>
  <si>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</si>
  <si>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</si>
  <si>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</si>
  <si>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</si>
  <si>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</si>
  <si>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</si>
  <si>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</si>
  <si>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</si>
  <si>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</si>
  <si>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</si>
  <si>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</si>
  <si>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</si>
  <si>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</si>
  <si>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</si>
  <si>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</si>
  <si>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</si>
  <si>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</si>
  <si>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</si>
  <si>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</si>
  <si>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</si>
  <si>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</si>
  <si>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</si>
  <si>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</si>
  <si>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</si>
  <si>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</si>
  <si>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</si>
  <si>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</si>
  <si>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</si>
  <si>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</si>
  <si>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</si>
  <si>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</si>
  <si>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</si>
  <si>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</si>
  <si>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</si>
  <si>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</si>
  <si>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</si>
  <si>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</si>
  <si>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</si>
  <si>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</si>
  <si>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</si>
  <si>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</si>
  <si>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</si>
  <si>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</si>
  <si>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</si>
  <si>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</si>
  <si>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</si>
  <si>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</si>
  <si>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</si>
  <si>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</si>
  <si>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</si>
  <si>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</si>
  <si>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</si>
  <si>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</si>
  <si>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</si>
  <si>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</si>
  <si>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</si>
  <si>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</si>
  <si>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</si>
  <si>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</si>
  <si>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</si>
  <si>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</si>
  <si>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</si>
  <si>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</si>
  <si>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</si>
  <si>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</si>
  <si>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</si>
  <si>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</si>
  <si>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</si>
  <si>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</si>
  <si>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</si>
  <si>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</si>
  <si>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</si>
  <si>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</si>
  <si>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</si>
  <si>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</si>
  <si>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</si>
  <si>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</si>
  <si>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</si>
  <si>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</si>
  <si>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</si>
  <si>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</si>
  <si>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</si>
  <si>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</si>
  <si>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</si>
  <si>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</si>
  <si>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</si>
  <si>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</si>
  <si>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</si>
  <si>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</si>
  <si>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</si>
  <si>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</si>
  <si>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</si>
  <si>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</si>
  <si>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</si>
  <si>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</si>
  <si>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</si>
  <si>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</si>
  <si>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</si>
  <si>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</si>
  <si>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</si>
  <si>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</si>
  <si>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</si>
  <si>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</si>
  <si>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</si>
  <si>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</si>
  <si>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</si>
  <si>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</si>
  <si>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</si>
  <si>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</si>
  <si>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</si>
  <si>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</si>
  <si>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</si>
  <si>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</si>
  <si>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</si>
  <si>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</si>
  <si>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</si>
  <si>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</si>
  <si>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</si>
  <si>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</si>
  <si>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</si>
  <si>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</si>
  <si>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</si>
  <si>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</si>
  <si>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</si>
  <si>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</si>
  <si>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</si>
  <si>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</si>
  <si>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</si>
  <si>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</si>
  <si>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</si>
  <si>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</si>
  <si>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</si>
  <si>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</si>
  <si>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</si>
  <si>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</si>
  <si>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</si>
  <si>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</si>
  <si>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</si>
  <si>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</si>
  <si>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</si>
  <si>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</si>
  <si>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</si>
  <si>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</si>
  <si>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</si>
  <si>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</si>
  <si>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</si>
  <si>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</si>
  <si>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</si>
  <si>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</si>
  <si>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</si>
  <si>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</si>
  <si>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</si>
  <si>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</si>
  <si>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</si>
  <si>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</si>
  <si>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</si>
  <si>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</si>
  <si>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</si>
  <si>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</si>
  <si>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</si>
  <si>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</si>
  <si>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</si>
  <si>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</si>
  <si>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</si>
  <si>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</si>
  <si>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</si>
  <si>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</si>
  <si>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</si>
  <si>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</si>
  <si>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</si>
  <si>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</si>
  <si>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</si>
  <si>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</si>
  <si>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</si>
  <si>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</si>
  <si>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</si>
  <si>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</si>
  <si>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</si>
  <si>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</si>
  <si>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</si>
  <si>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</si>
  <si>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</si>
  <si>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</si>
  <si>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</si>
  <si>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</si>
  <si>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</si>
  <si>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</si>
  <si>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</si>
  <si>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</si>
  <si>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</si>
  <si>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</si>
  <si>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</si>
  <si>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</si>
  <si>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</si>
  <si>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</si>
  <si>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</si>
  <si>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</si>
  <si>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</si>
  <si>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</si>
  <si>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</si>
  <si>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</si>
  <si>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</si>
  <si>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</si>
  <si>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</si>
  <si>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</si>
  <si>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</si>
  <si>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</si>
  <si>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</si>
  <si>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</si>
  <si>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</si>
  <si>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</si>
  <si>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</si>
  <si>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</si>
  <si>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</si>
  <si>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</si>
  <si>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</si>
  <si>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</si>
  <si>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</si>
  <si>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</si>
  <si>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</si>
  <si>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</si>
  <si>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</si>
  <si>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</si>
  <si>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</si>
  <si>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</si>
  <si>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</si>
  <si>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</si>
  <si>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</si>
  <si>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</si>
  <si>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</si>
  <si>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</si>
  <si>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</si>
  <si>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</si>
  <si>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</si>
  <si>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</si>
  <si>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</si>
  <si>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</si>
  <si>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</si>
  <si>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</si>
  <si>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</si>
  <si>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</si>
  <si>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</si>
  <si>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</si>
  <si>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</si>
  <si>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</si>
  <si>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</si>
  <si>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</si>
  <si>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</si>
  <si>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</si>
  <si>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</si>
  <si>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</si>
  <si>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</si>
  <si>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</si>
  <si>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</si>
  <si>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</si>
  <si>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</si>
  <si>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</si>
  <si>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</si>
  <si>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</si>
  <si>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</si>
  <si>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</si>
  <si>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</si>
  <si>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</si>
  <si>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</si>
  <si>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</si>
  <si>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</si>
  <si>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</si>
  <si>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</si>
  <si>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</si>
  <si>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</si>
  <si>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</si>
  <si>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</si>
  <si>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</si>
  <si>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</si>
  <si>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</si>
  <si>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</si>
  <si>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</si>
  <si>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</si>
  <si>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</si>
  <si>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</si>
  <si>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</si>
  <si>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</si>
  <si>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</si>
  <si>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</si>
  <si>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</si>
  <si>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</si>
  <si>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</si>
  <si>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</si>
  <si>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</si>
  <si>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</si>
  <si>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</si>
  <si>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</si>
  <si>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</si>
  <si>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</si>
  <si>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</si>
  <si>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</si>
  <si>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</si>
  <si>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</si>
  <si>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</si>
  <si>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</si>
  <si>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</si>
  <si>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</si>
  <si>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</si>
  <si>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</si>
  <si>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</si>
  <si>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</si>
  <si>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</si>
  <si>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</si>
  <si>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</si>
  <si>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</si>
  <si>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</si>
  <si>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</si>
  <si>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</si>
  <si>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</si>
  <si>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</si>
  <si>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</si>
  <si>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</si>
  <si>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</si>
  <si>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</si>
  <si>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</si>
  <si>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</si>
  <si>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</si>
  <si>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</si>
  <si>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</si>
  <si>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</si>
  <si>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</si>
  <si>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</si>
  <si>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</si>
  <si>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</si>
  <si>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</si>
  <si>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</si>
  <si>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</si>
  <si>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</si>
  <si>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</si>
  <si>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</si>
  <si>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</si>
  <si>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</si>
  <si>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</si>
  <si>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</si>
  <si>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</si>
  <si>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</si>
  <si>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</si>
  <si>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</si>
  <si>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</si>
  <si>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</si>
  <si>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</si>
  <si>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</si>
  <si>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</si>
  <si>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</si>
  <si>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</si>
  <si>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</si>
  <si>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</si>
  <si>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</si>
  <si>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</si>
  <si>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</si>
  <si>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</si>
  <si>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</si>
  <si>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</si>
  <si>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</si>
  <si>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</si>
  <si>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</si>
  <si>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</si>
  <si>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</si>
  <si>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</si>
  <si>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</si>
  <si>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</si>
  <si>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</si>
  <si>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</si>
  <si>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</si>
  <si>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</si>
  <si>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</si>
  <si>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</si>
  <si>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</si>
  <si>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</si>
  <si>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</si>
  <si>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</si>
  <si>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</si>
  <si>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</si>
  <si>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</si>
  <si>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</si>
  <si>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</si>
  <si>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</si>
  <si>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</si>
  <si>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</si>
  <si>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</si>
  <si>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</si>
  <si>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</si>
  <si>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</si>
  <si>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</si>
  <si>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</si>
  <si>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</si>
  <si>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</si>
  <si>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</si>
  <si>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</si>
  <si>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</si>
  <si>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</si>
  <si>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</si>
  <si>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</si>
  <si>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</si>
  <si>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</si>
  <si>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</si>
  <si>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</si>
  <si>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</si>
  <si>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</si>
  <si>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</si>
  <si>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</si>
  <si>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</si>
  <si>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</si>
  <si>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</si>
  <si>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</si>
  <si>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</si>
  <si>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</si>
  <si>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</si>
  <si>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</si>
  <si>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</si>
  <si>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</si>
  <si>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</si>
  <si>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</si>
  <si>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</si>
  <si>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</si>
  <si>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</si>
  <si>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</si>
  <si>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</si>
  <si>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</si>
  <si>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</si>
  <si>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</si>
  <si>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</si>
  <si>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</si>
  <si>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</si>
  <si>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</si>
  <si>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</si>
  <si>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</si>
  <si>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</si>
  <si>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</si>
  <si>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</si>
  <si>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</si>
  <si>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</si>
  <si>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</si>
  <si>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</si>
  <si>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</si>
  <si>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</si>
  <si>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</si>
  <si>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</si>
  <si>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</si>
  <si>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</si>
  <si>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</si>
  <si>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</si>
  <si>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</si>
  <si>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</si>
  <si>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</si>
  <si>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</si>
  <si>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</si>
  <si>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</si>
  <si>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</si>
  <si>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</si>
  <si>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</si>
  <si>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</si>
  <si>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</si>
  <si>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</si>
  <si>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</si>
  <si>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</si>
  <si>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</si>
  <si>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</si>
  <si>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</si>
  <si>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</si>
  <si>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</si>
  <si>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</si>
  <si>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</si>
  <si>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</si>
  <si>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</si>
  <si>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</si>
  <si>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</si>
  <si>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</si>
  <si>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</si>
  <si>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</si>
  <si>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</si>
  <si>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</si>
  <si>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</si>
  <si>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</si>
  <si>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</si>
  <si>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</si>
  <si>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</si>
  <si>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</si>
  <si>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</si>
  <si>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</si>
  <si>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</si>
  <si>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</si>
  <si>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</si>
  <si>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</si>
  <si>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</si>
  <si>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</si>
  <si>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</si>
  <si>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</si>
  <si>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</si>
  <si>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</si>
  <si>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</si>
  <si>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</si>
  <si>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</si>
  <si>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</si>
  <si>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</si>
  <si>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</si>
  <si>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</si>
  <si>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</si>
  <si>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</si>
  <si>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</si>
  <si>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</si>
  <si>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</si>
  <si>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</si>
  <si>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</si>
  <si>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</si>
  <si>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</si>
  <si>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</si>
  <si>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</si>
  <si>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</si>
  <si>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</si>
  <si>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</si>
  <si>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</si>
  <si>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</si>
  <si>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</si>
  <si>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</si>
  <si>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</si>
  <si>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</si>
  <si>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</si>
  <si>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</si>
  <si>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</si>
  <si>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</si>
  <si>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</si>
  <si>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</si>
  <si>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</si>
  <si>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</si>
  <si>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</si>
  <si>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</si>
  <si>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</si>
  <si>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</si>
  <si>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</si>
  <si>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</si>
  <si>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</si>
  <si>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</si>
  <si>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</si>
  <si>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</si>
  <si>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</si>
  <si>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</si>
  <si>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</si>
  <si>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</si>
  <si>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</si>
  <si>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</si>
  <si>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</si>
  <si>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</si>
  <si>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</si>
  <si>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</si>
  <si>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</si>
  <si>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</si>
  <si>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</si>
  <si>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</si>
  <si>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</si>
  <si>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</si>
  <si>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</si>
  <si>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</si>
  <si>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</si>
  <si>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</si>
  <si>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</si>
  <si>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</si>
  <si>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</si>
  <si>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</si>
  <si>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</si>
  <si>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</si>
  <si>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</si>
  <si>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</si>
  <si>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</si>
  <si>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</si>
  <si>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</si>
  <si>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</si>
  <si>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</si>
  <si>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</si>
  <si>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</si>
  <si>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</si>
  <si>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</si>
  <si>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</si>
  <si>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</si>
  <si>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</si>
  <si>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</si>
  <si>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</si>
  <si>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</si>
  <si>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</si>
  <si>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</si>
  <si>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</si>
  <si>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</si>
  <si>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</si>
  <si>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</si>
  <si>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</si>
  <si>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</si>
  <si>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</si>
  <si>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</si>
  <si>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</si>
  <si>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</si>
  <si>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</si>
  <si>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</si>
  <si>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</si>
  <si>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</si>
  <si>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</si>
  <si>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</si>
  <si>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</si>
  <si>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</si>
  <si>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</si>
  <si>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</si>
  <si>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</si>
  <si>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</si>
  <si>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</si>
  <si>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</si>
  <si>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</si>
  <si>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</si>
  <si>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</si>
  <si>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</si>
  <si>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</si>
  <si>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</si>
  <si>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</si>
  <si>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</si>
  <si>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</si>
  <si>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</si>
  <si>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</si>
  <si>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</si>
  <si>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</si>
  <si>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</si>
  <si>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</si>
  <si>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</si>
  <si>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</si>
  <si>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</si>
  <si>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</si>
  <si>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</si>
  <si>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</si>
  <si>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</si>
  <si>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</si>
  <si>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</si>
  <si>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</si>
  <si>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</si>
  <si>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</si>
  <si>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</si>
  <si>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</si>
  <si>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</si>
  <si>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</si>
  <si>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</si>
  <si>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</si>
  <si>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</si>
  <si>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</si>
  <si>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</si>
  <si>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</si>
  <si>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</si>
  <si>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</si>
  <si>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</si>
  <si>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</si>
  <si>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</si>
  <si>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</si>
  <si>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</si>
  <si>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</si>
  <si>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</si>
  <si>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</si>
  <si>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</si>
  <si>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</si>
  <si>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</si>
  <si>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</si>
  <si>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</si>
  <si>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</si>
  <si>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</si>
  <si>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</si>
  <si>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</si>
  <si>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</si>
  <si>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</si>
  <si>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</si>
  <si>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</si>
  <si>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</si>
  <si>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</si>
  <si>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</si>
  <si>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</si>
  <si>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</si>
  <si>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</si>
  <si>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</si>
  <si>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</si>
  <si>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</si>
  <si>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</si>
  <si>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</si>
  <si>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</si>
  <si>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</si>
  <si>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</si>
  <si>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</si>
  <si>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</si>
  <si>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</si>
  <si>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</si>
  <si>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</si>
  <si>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</si>
  <si>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</si>
  <si>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</si>
  <si>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</si>
  <si>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</si>
  <si>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</si>
  <si>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</si>
  <si>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</si>
  <si>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</si>
  <si>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</si>
  <si>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</si>
  <si>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</si>
  <si>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</si>
  <si>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</si>
  <si>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</si>
  <si>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</si>
  <si>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</si>
  <si>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</si>
  <si>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</si>
  <si>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</si>
  <si>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</si>
  <si>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</si>
  <si>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</si>
  <si>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</si>
  <si>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</si>
  <si>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</si>
  <si>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</si>
  <si>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</si>
  <si>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</si>
  <si>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</si>
  <si>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</si>
  <si>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</si>
  <si>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</si>
  <si>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</si>
  <si>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</si>
  <si>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</si>
  <si>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</si>
  <si>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</si>
  <si>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</si>
  <si>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</si>
  <si>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</si>
  <si>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</si>
  <si>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</si>
  <si>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</si>
  <si>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</si>
  <si>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</si>
  <si>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</si>
  <si>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</si>
  <si>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</si>
  <si>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</si>
  <si>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</si>
  <si>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</si>
  <si>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</si>
  <si>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</si>
  <si>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</si>
  <si>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</si>
  <si>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</si>
  <si>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</si>
  <si>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</si>
  <si>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</si>
  <si>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</si>
  <si>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</si>
  <si>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</si>
  <si>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</si>
  <si>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</si>
  <si>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</si>
  <si>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</si>
  <si>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</si>
  <si>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</si>
  <si>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</si>
  <si>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</si>
  <si>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</si>
  <si>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</si>
  <si>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</si>
  <si>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</si>
  <si>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</si>
  <si>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</si>
  <si>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</si>
  <si>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</si>
  <si>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</si>
  <si>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</si>
  <si>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</si>
  <si>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</si>
  <si>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</si>
  <si>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</si>
  <si>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</si>
  <si>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</si>
  <si>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</si>
  <si>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</si>
  <si>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</si>
  <si>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</si>
  <si>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</si>
  <si>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</si>
  <si>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</si>
  <si>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</si>
  <si>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</si>
  <si>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</si>
  <si>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</si>
  <si>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</si>
  <si>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</si>
  <si>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</si>
  <si>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</si>
  <si>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</si>
  <si>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</si>
  <si>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</si>
  <si>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</si>
  <si>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</si>
  <si>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</si>
  <si>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</si>
  <si>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</si>
  <si>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</si>
  <si>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</si>
  <si>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</si>
  <si>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</si>
  <si>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</si>
  <si>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</si>
  <si>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</si>
  <si>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</si>
  <si>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</si>
  <si>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</si>
  <si>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</si>
  <si>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</si>
  <si>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</si>
  <si>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</si>
  <si>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</si>
  <si>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</si>
  <si>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</si>
  <si>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</si>
  <si>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</si>
  <si>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</si>
  <si>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</si>
  <si>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</si>
  <si>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</si>
  <si>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</si>
  <si>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</si>
  <si>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</si>
  <si>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</si>
  <si>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</si>
  <si>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</si>
  <si>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</si>
  <si>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</si>
  <si>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</si>
  <si>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</si>
  <si>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</si>
  <si>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</si>
  <si>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</si>
  <si>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</si>
  <si>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</si>
  <si>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</si>
  <si>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</si>
  <si>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</si>
  <si>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</si>
  <si>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</si>
  <si>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</si>
  <si>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</si>
  <si>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</si>
  <si>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</si>
  <si>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</si>
  <si>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</si>
  <si>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</si>
  <si>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</si>
  <si>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</si>
  <si>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</si>
  <si>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</si>
  <si>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</si>
  <si>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</si>
  <si>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</si>
  <si>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</si>
  <si>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</si>
  <si>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</si>
  <si>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</si>
  <si>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</si>
  <si>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</si>
  <si>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</si>
  <si>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</si>
  <si>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</si>
  <si>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</si>
  <si>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</si>
  <si>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</si>
  <si>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</si>
  <si>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</si>
  <si>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</si>
  <si>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</si>
  <si>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</si>
  <si>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</si>
  <si>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</si>
  <si>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</si>
  <si>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</si>
  <si>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</si>
  <si>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</si>
  <si>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</si>
  <si>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</si>
  <si>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</si>
  <si>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</si>
  <si>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</si>
  <si>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</si>
  <si>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</si>
  <si>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</si>
  <si>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</si>
  <si>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</si>
  <si>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</si>
  <si>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</si>
  <si>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</si>
  <si>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</si>
  <si>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</si>
  <si>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</si>
  <si>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</si>
  <si>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</si>
  <si>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</si>
  <si>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</si>
  <si>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</si>
  <si>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</si>
  <si>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</si>
  <si>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</si>
  <si>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</si>
  <si>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</si>
  <si>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</si>
  <si>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</si>
  <si>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</si>
  <si>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</si>
  <si>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</si>
  <si>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</si>
  <si>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</si>
  <si>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</si>
  <si>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</si>
  <si>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</si>
  <si>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</si>
  <si>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</si>
  <si>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</si>
  <si>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</si>
  <si>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</si>
  <si>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</si>
  <si>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</si>
  <si>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</si>
  <si>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</si>
  <si>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</si>
  <si>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</si>
  <si>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</si>
  <si>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</si>
  <si>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</si>
  <si>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</si>
  <si>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</si>
  <si>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</si>
  <si>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</si>
  <si>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</si>
  <si>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</si>
  <si>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</si>
  <si>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</si>
  <si>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</si>
  <si>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</si>
  <si>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</si>
  <si>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</si>
  <si>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</si>
  <si>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</si>
  <si>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</si>
  <si>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</si>
  <si>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</si>
  <si>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</si>
  <si>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</si>
  <si>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</si>
  <si>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</si>
  <si>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</si>
  <si>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</si>
  <si>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</si>
  <si>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</si>
  <si>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</si>
  <si>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</si>
  <si>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</si>
  <si>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</si>
  <si>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</si>
  <si>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</si>
  <si>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</si>
  <si>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</si>
  <si>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</si>
  <si>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</si>
  <si>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</si>
  <si>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</si>
  <si>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</si>
  <si>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</si>
  <si>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</si>
  <si>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</si>
  <si>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</si>
  <si>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</si>
  <si>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</si>
  <si>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</si>
  <si>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</si>
  <si>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</si>
  <si>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</si>
  <si>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</si>
  <si>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</si>
  <si>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</si>
  <si>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</si>
  <si>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</si>
  <si>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</si>
  <si>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</si>
  <si>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</si>
  <si>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</si>
  <si>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</si>
  <si>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</si>
  <si>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</si>
  <si>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</si>
  <si>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</si>
  <si>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</si>
  <si>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</si>
  <si>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</si>
  <si>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</si>
  <si>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</si>
  <si>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</si>
  <si>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</si>
  <si>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</si>
  <si>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</si>
  <si>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</si>
  <si>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</si>
  <si>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</si>
  <si>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</si>
  <si>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</si>
  <si>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</si>
  <si>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</si>
  <si>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</si>
  <si>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</si>
  <si>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</si>
  <si>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</si>
  <si>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</si>
  <si>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</si>
  <si>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</si>
  <si>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</si>
  <si>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</si>
  <si>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</si>
  <si>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</si>
  <si>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</si>
  <si>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</si>
  <si>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</si>
  <si>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</si>
  <si>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</si>
  <si>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</si>
  <si>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</si>
  <si>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</si>
  <si>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</si>
  <si>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</si>
  <si>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</si>
  <si>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</si>
  <si>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</si>
  <si>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</si>
  <si>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</si>
  <si>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</si>
  <si>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</si>
  <si>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</si>
  <si>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</si>
  <si>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</si>
  <si>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</si>
  <si>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</si>
  <si>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</si>
  <si>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</si>
  <si>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</si>
  <si>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</si>
  <si>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</si>
  <si>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</si>
  <si>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</si>
  <si>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</si>
  <si>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</si>
  <si>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</si>
  <si>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</si>
  <si>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</si>
  <si>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</si>
  <si>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</si>
  <si>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</si>
  <si>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</si>
  <si>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</si>
  <si>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</si>
  <si>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</si>
  <si>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</si>
  <si>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</si>
  <si>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</si>
  <si>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</si>
  <si>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</si>
  <si>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</si>
  <si>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</si>
  <si>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</si>
  <si>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</si>
  <si>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</si>
  <si>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</si>
  <si>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</si>
  <si>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</si>
  <si>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</si>
  <si>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</si>
  <si>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</si>
  <si>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</si>
  <si>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</si>
  <si>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</si>
  <si>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</si>
  <si>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</si>
  <si>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</si>
  <si>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</si>
  <si>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</si>
  <si>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</si>
  <si>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</si>
  <si>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</si>
  <si>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</si>
  <si>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</si>
  <si>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</si>
  <si>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</si>
  <si>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</si>
  <si>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</si>
  <si>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</si>
  <si>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</si>
  <si>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</si>
  <si>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</si>
  <si>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</si>
  <si>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</si>
  <si>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</si>
  <si>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</si>
  <si>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</si>
  <si>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</si>
  <si>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</si>
  <si>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</si>
  <si>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</si>
  <si>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</si>
  <si>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</si>
  <si>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</si>
  <si>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</si>
  <si>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</si>
  <si>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</si>
  <si>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</si>
  <si>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</si>
  <si>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</si>
  <si>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</si>
  <si>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</si>
  <si>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</si>
  <si>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</si>
  <si>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</si>
  <si>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</si>
  <si>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</si>
  <si>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</si>
  <si>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</si>
  <si>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</si>
  <si>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</si>
  <si>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</si>
  <si>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</si>
  <si>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</si>
  <si>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</si>
  <si>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</si>
  <si>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</si>
  <si>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</si>
  <si>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</si>
  <si>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</si>
  <si>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</si>
  <si>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</si>
  <si>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</si>
  <si>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</si>
  <si>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</si>
  <si>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</si>
  <si>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</si>
  <si>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</si>
  <si>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</si>
  <si>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</si>
  <si>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</si>
  <si>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</si>
  <si>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</si>
  <si>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</si>
  <si>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</si>
  <si>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</si>
  <si>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</si>
  <si>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</si>
  <si>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</si>
  <si>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</si>
  <si>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</si>
  <si>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</si>
  <si>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</si>
  <si>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</si>
  <si>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</si>
  <si>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</si>
  <si>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</si>
  <si>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</si>
  <si>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</si>
  <si>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</si>
  <si>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</si>
  <si>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</si>
  <si>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</si>
  <si>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</si>
  <si>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</si>
  <si>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</si>
  <si>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</si>
  <si>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</si>
  <si>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</si>
  <si>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</si>
  <si>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</si>
  <si>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</si>
  <si>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</si>
  <si>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</si>
  <si>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</si>
  <si>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</si>
  <si>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</si>
  <si>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</si>
  <si>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</si>
  <si>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</si>
  <si>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</si>
  <si>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</si>
  <si>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</si>
  <si>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</si>
  <si>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</si>
  <si>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</si>
  <si>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</si>
  <si>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</si>
  <si>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</si>
  <si>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</si>
  <si>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</si>
  <si>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</si>
  <si>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</si>
  <si>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</si>
  <si>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</si>
  <si>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</si>
  <si>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</si>
  <si>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</si>
  <si>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</si>
  <si>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</si>
  <si>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</si>
  <si>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</si>
  <si>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</si>
  <si>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</si>
  <si>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</si>
  <si>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</si>
  <si>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</si>
  <si>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</si>
  <si>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</si>
  <si>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</si>
  <si>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</si>
  <si>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</si>
  <si>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</si>
  <si>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</si>
  <si>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</si>
  <si>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</si>
  <si>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</si>
  <si>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</si>
  <si>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</si>
  <si>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</si>
  <si>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</si>
  <si>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</si>
  <si>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</si>
  <si>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</si>
  <si>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</si>
  <si>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</si>
  <si>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</si>
  <si>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</si>
  <si>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</si>
  <si>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</si>
  <si>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</si>
  <si>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</si>
  <si>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</si>
  <si>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</si>
  <si>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</si>
  <si>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</si>
  <si>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</si>
  <si>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</si>
  <si>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</si>
  <si>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</si>
  <si>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</si>
  <si>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</si>
  <si>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</si>
  <si>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</si>
  <si>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</si>
  <si>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</si>
  <si>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</si>
  <si>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</si>
  <si>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</si>
  <si>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</si>
  <si>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</si>
  <si>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</si>
  <si>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</si>
  <si>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</si>
  <si>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</si>
  <si>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</si>
  <si>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</si>
  <si>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</si>
  <si>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</si>
  <si>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</si>
  <si>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</si>
  <si>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</si>
  <si>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</si>
  <si>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</si>
  <si>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</si>
  <si>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</si>
  <si>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</si>
  <si>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</si>
  <si>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</si>
  <si>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</si>
  <si>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</si>
  <si>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</si>
  <si>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</si>
  <si>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</si>
  <si>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</si>
  <si>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</si>
  <si>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</si>
  <si>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</si>
  <si>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</si>
  <si>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</si>
  <si>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</si>
  <si>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</si>
  <si>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</si>
  <si>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</si>
  <si>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</si>
  <si>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</si>
  <si>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</si>
  <si>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</si>
  <si>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</si>
  <si>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</si>
  <si>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</si>
  <si>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</si>
  <si>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</si>
  <si>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</si>
  <si>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</si>
  <si>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</si>
  <si>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</si>
  <si>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</si>
  <si>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</si>
  <si>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</si>
  <si>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</si>
  <si>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</si>
  <si>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</si>
  <si>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</si>
  <si>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</si>
  <si>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</si>
  <si>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</si>
  <si>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</si>
  <si>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</si>
  <si>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</si>
  <si>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</si>
  <si>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</si>
  <si>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</si>
  <si>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</si>
  <si>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</si>
  <si>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</si>
  <si>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</si>
  <si>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</si>
  <si>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</si>
  <si>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</si>
  <si>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</si>
  <si>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</si>
  <si>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</si>
  <si>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</si>
  <si>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</si>
  <si>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</si>
  <si>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</si>
  <si>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</si>
  <si>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</si>
  <si>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</si>
  <si>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</si>
  <si>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</si>
  <si>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</si>
  <si>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</si>
  <si>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</si>
  <si>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</si>
  <si>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</si>
  <si>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</si>
  <si>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</si>
  <si>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</si>
  <si>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</si>
  <si>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</si>
  <si>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</si>
  <si>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</si>
  <si>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</si>
  <si>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</si>
  <si>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</si>
  <si>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</si>
  <si>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</si>
  <si>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</si>
  <si>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</si>
  <si>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</si>
  <si>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</si>
  <si>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</si>
  <si>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</si>
  <si>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</si>
  <si>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</si>
  <si>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</si>
  <si>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</si>
  <si>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</si>
  <si>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</si>
  <si>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</si>
  <si>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</si>
  <si>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</si>
  <si>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</si>
  <si>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</si>
  <si>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</si>
  <si>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</si>
  <si>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</si>
  <si>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</si>
  <si>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</si>
  <si>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</si>
  <si>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</si>
  <si>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</si>
  <si>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</si>
  <si>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</si>
  <si>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</si>
  <si>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</si>
  <si>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</si>
  <si>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</si>
  <si>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</si>
  <si>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</si>
  <si>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</si>
  <si>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</si>
  <si>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</si>
  <si>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</si>
  <si>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</si>
  <si>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</si>
  <si>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</si>
  <si>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</si>
  <si>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</si>
  <si>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</si>
  <si>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</si>
  <si>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</si>
  <si>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</si>
  <si>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</si>
  <si>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</si>
  <si>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</si>
  <si>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</si>
  <si>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</si>
  <si>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</si>
  <si>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</si>
  <si>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</si>
  <si>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</si>
  <si>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</si>
  <si>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</si>
  <si>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</si>
  <si>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</si>
  <si>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</si>
  <si>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</si>
  <si>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</si>
  <si>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</si>
  <si>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</si>
  <si>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</si>
  <si>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</si>
  <si>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</si>
  <si>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</si>
  <si>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</si>
  <si>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</si>
  <si>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</si>
  <si>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</si>
  <si>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</si>
  <si>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</si>
  <si>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</si>
  <si>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</si>
  <si>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</si>
  <si>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</si>
  <si>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</si>
  <si>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</si>
  <si>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</si>
  <si>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</si>
  <si>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</si>
  <si>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</si>
  <si>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</si>
  <si>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</si>
  <si>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</si>
  <si>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</si>
  <si>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</si>
  <si>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</si>
  <si>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</si>
  <si>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</si>
  <si>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</si>
  <si>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</si>
  <si>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</si>
  <si>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</si>
  <si>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</si>
  <si>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</si>
  <si>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</si>
  <si>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</si>
  <si>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</si>
  <si>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</si>
  <si>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</si>
  <si>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</si>
  <si>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</si>
  <si>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</si>
  <si>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</si>
  <si>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</si>
  <si>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</si>
  <si>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</si>
  <si>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</si>
  <si>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</si>
  <si>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</si>
  <si>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</si>
  <si>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</si>
  <si>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</si>
  <si>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</si>
  <si>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</si>
  <si>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</si>
  <si>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</si>
  <si>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</si>
  <si>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</si>
  <si>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</si>
  <si>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</si>
  <si>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</si>
  <si>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</si>
  <si>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</si>
  <si>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</si>
  <si>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</si>
  <si>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</si>
  <si>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</si>
  <si>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</si>
  <si>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</si>
  <si>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</si>
  <si>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</si>
  <si>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</si>
  <si>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</si>
  <si>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</si>
  <si>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</si>
  <si>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</si>
  <si>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</si>
  <si>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</si>
  <si>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</si>
  <si>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</si>
  <si>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</si>
  <si>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</si>
  <si>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</si>
  <si>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</si>
  <si>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</si>
  <si>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</si>
  <si>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</si>
  <si>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</si>
  <si>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</si>
  <si>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</si>
  <si>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</si>
  <si>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</si>
  <si>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</si>
  <si>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</si>
  <si>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</si>
  <si>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</si>
  <si>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</si>
  <si>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</si>
  <si>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</si>
  <si>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</si>
  <si>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</si>
  <si>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</si>
  <si>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</si>
  <si>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</si>
  <si>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</si>
  <si>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</si>
  <si>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</si>
  <si>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</si>
  <si>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</si>
  <si>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</si>
  <si>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</si>
  <si>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</si>
  <si>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</si>
  <si>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</si>
  <si>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</si>
  <si>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</si>
  <si>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</si>
  <si>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</si>
  <si>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</si>
  <si>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</si>
  <si>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</si>
  <si>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</si>
  <si>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</si>
  <si>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</si>
  <si>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</si>
  <si>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</si>
  <si>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</si>
  <si>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</si>
  <si>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</si>
  <si>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</si>
  <si>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</si>
  <si>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</si>
  <si>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</si>
  <si>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</si>
  <si>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</si>
  <si>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</si>
  <si>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</si>
  <si>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</si>
  <si>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</si>
  <si>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</si>
  <si>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</si>
  <si>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</si>
  <si>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</si>
  <si>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</si>
  <si>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</si>
  <si>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</si>
  <si>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</si>
  <si>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</si>
  <si>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</si>
  <si>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</si>
  <si>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</si>
  <si>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</si>
  <si>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</si>
  <si>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</si>
  <si>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</si>
  <si>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</si>
  <si>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</si>
  <si>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</si>
  <si>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</si>
  <si>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</si>
  <si>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</si>
  <si>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</si>
  <si>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</si>
  <si>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</si>
  <si>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</si>
  <si>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</si>
  <si>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</si>
  <si>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</si>
  <si>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</si>
  <si>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</si>
  <si>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</si>
  <si>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</si>
  <si>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</si>
  <si>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</si>
  <si>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</si>
  <si>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</si>
  <si>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</si>
  <si>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</si>
  <si>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</si>
  <si>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</si>
  <si>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</si>
  <si>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</si>
  <si>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</si>
  <si>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</si>
  <si>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</si>
  <si>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</si>
  <si>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</si>
  <si>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</si>
  <si>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</si>
  <si>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</si>
  <si>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</si>
  <si>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</si>
  <si>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</si>
  <si>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</si>
  <si>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</si>
  <si>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</si>
  <si>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</si>
  <si>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</si>
  <si>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</si>
  <si>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</si>
  <si>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</si>
  <si>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</si>
  <si>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</si>
  <si>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</si>
  <si>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</si>
  <si>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</si>
  <si>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</si>
  <si>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</si>
  <si>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</si>
  <si>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</si>
  <si>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</si>
  <si>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</si>
  <si>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</si>
  <si>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</si>
  <si>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</si>
  <si>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</si>
  <si>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</si>
  <si>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</si>
  <si>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</si>
  <si>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</si>
  <si>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</si>
  <si>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</si>
  <si>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</si>
  <si>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</si>
  <si>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</si>
  <si>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</si>
  <si>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</si>
  <si>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</si>
  <si>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</si>
  <si>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</si>
  <si>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</si>
  <si>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</si>
  <si>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</si>
  <si>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</si>
  <si>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</si>
  <si>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</si>
  <si>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</si>
  <si>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</si>
  <si>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</si>
  <si>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</si>
  <si>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</si>
  <si>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</si>
  <si>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</si>
  <si>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</si>
  <si>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</si>
  <si>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</si>
  <si>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</si>
  <si>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</si>
  <si>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</si>
  <si>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</si>
  <si>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</si>
  <si>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</si>
  <si>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</si>
  <si>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</si>
  <si>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</si>
  <si>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</si>
  <si>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</si>
  <si>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</si>
  <si>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</si>
  <si>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</si>
  <si>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</si>
  <si>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</si>
  <si>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</si>
  <si>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</si>
  <si>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</si>
  <si>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</si>
  <si>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</si>
  <si>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</si>
  <si>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</si>
  <si>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</si>
  <si>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</si>
  <si>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</si>
  <si>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</si>
  <si>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</si>
  <si>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</si>
  <si>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</si>
  <si>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</si>
  <si>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</si>
  <si>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</si>
  <si>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</si>
  <si>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</si>
  <si>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</si>
  <si>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</si>
  <si>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</si>
  <si>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</si>
  <si>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</si>
  <si>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</si>
  <si>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</si>
  <si>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</si>
  <si>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</si>
  <si>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</si>
  <si>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</si>
  <si>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</si>
  <si>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</si>
  <si>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</si>
  <si>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</si>
  <si>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</si>
  <si>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</si>
  <si>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</si>
  <si>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</si>
  <si>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</si>
  <si>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</si>
  <si>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</si>
  <si>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</si>
  <si>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</si>
  <si>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</si>
  <si>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</si>
  <si>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</si>
  <si>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</si>
  <si>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</si>
  <si>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</si>
  <si>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</si>
  <si>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</si>
  <si>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</si>
  <si>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</si>
  <si>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</si>
  <si>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</si>
  <si>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</si>
  <si>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</si>
  <si>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</si>
  <si>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</si>
  <si>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</si>
  <si>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</si>
  <si>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</si>
  <si>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</si>
  <si>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</si>
  <si>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</si>
  <si>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</si>
  <si>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</si>
  <si>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</si>
  <si>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</si>
  <si>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</si>
  <si>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</si>
  <si>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</si>
  <si>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</si>
  <si>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</si>
  <si>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</si>
  <si>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</si>
  <si>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</si>
  <si>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</si>
  <si>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</si>
  <si>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</si>
  <si>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</si>
  <si>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</si>
  <si>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</si>
  <si>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</si>
  <si>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</si>
  <si>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</si>
  <si>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</si>
  <si>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</si>
  <si>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</si>
  <si>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</si>
  <si>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</si>
  <si>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</si>
  <si>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</si>
  <si>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</si>
  <si>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</si>
  <si>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</si>
  <si>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</si>
  <si>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</si>
  <si>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</si>
  <si>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</si>
  <si>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</si>
  <si>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</si>
  <si>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</si>
  <si>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</si>
  <si>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</si>
  <si>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</si>
  <si>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</si>
  <si>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</si>
  <si>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</si>
  <si>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</si>
  <si>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</si>
  <si>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</si>
  <si>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</si>
  <si>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</si>
  <si>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</si>
  <si>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</si>
  <si>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</si>
  <si>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</si>
  <si>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</si>
  <si>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</si>
  <si>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</si>
  <si>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</si>
  <si>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</si>
  <si>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</si>
  <si>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</si>
  <si>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</si>
  <si>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</si>
  <si>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</si>
  <si>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</si>
  <si>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</si>
  <si>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</si>
  <si>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</si>
  <si>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</si>
  <si>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</si>
  <si>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</si>
  <si>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</si>
  <si>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</si>
  <si>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</si>
  <si>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</si>
  <si>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</si>
  <si>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</si>
  <si>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</si>
  <si>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</si>
  <si>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</si>
  <si>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</si>
  <si>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</si>
  <si>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</si>
  <si>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</si>
  <si>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</si>
  <si>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</si>
  <si>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</si>
  <si>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</si>
  <si>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</si>
  <si>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</si>
  <si>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</si>
  <si>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</si>
  <si>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</si>
  <si>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</si>
  <si>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</si>
  <si>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</si>
  <si>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</si>
  <si>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</si>
  <si>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</si>
  <si>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</si>
  <si>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</si>
  <si>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</si>
  <si>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</si>
  <si>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</si>
  <si>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</si>
  <si>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</si>
  <si>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</si>
  <si>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</si>
  <si>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</si>
  <si>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</si>
  <si>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</si>
  <si>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</si>
  <si>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</si>
  <si>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</si>
  <si>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</si>
  <si>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</si>
  <si>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</si>
  <si>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</si>
  <si>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</si>
  <si>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</si>
  <si>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</si>
  <si>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</si>
  <si>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</si>
  <si>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</si>
  <si>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</si>
  <si>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</si>
  <si>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</si>
  <si>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</si>
  <si>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</si>
  <si>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</si>
  <si>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</si>
  <si>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</si>
  <si>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</si>
  <si>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</si>
  <si>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</si>
  <si>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</si>
  <si>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</si>
  <si>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</si>
  <si>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</si>
  <si>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</si>
  <si>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</si>
  <si>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</si>
  <si>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</si>
  <si>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</si>
  <si>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</si>
  <si>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</si>
  <si>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</si>
  <si>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</si>
  <si>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</si>
  <si>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</si>
  <si>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</si>
  <si>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</si>
  <si>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</si>
  <si>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</si>
  <si>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</si>
  <si>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</si>
  <si>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</si>
  <si>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</si>
  <si>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</si>
  <si>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</si>
  <si>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</si>
  <si>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</si>
  <si>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</si>
  <si>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</si>
  <si>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</si>
  <si>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</si>
  <si>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</si>
  <si>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</si>
  <si>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</si>
  <si>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</si>
  <si>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</si>
  <si>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</si>
  <si>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</si>
  <si>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</si>
  <si>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</si>
  <si>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</si>
  <si>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</si>
  <si>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</si>
  <si>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</si>
  <si>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</si>
  <si>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</si>
  <si>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</si>
  <si>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</si>
  <si>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</si>
  <si>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</si>
  <si>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</si>
  <si>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</si>
  <si>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</si>
  <si>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</si>
  <si>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</si>
  <si>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</si>
  <si>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</si>
  <si>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</si>
  <si>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</si>
  <si>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</si>
  <si>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</si>
  <si>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</si>
  <si>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</si>
  <si>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</si>
  <si>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</si>
  <si>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</si>
  <si>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</si>
  <si>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</si>
  <si>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</si>
  <si>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</si>
  <si>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</si>
  <si>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</si>
  <si>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</si>
  <si>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</si>
  <si>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</si>
  <si>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</si>
  <si>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</si>
  <si>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</si>
  <si>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</si>
  <si>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</si>
  <si>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</si>
  <si>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</si>
  <si>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</si>
  <si>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</si>
  <si>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</si>
  <si>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</si>
  <si>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</si>
  <si>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</si>
  <si>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</si>
  <si>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</si>
  <si>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</si>
  <si>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</si>
  <si>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</si>
  <si>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</si>
  <si>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</si>
  <si>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</si>
  <si>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</si>
  <si>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</si>
  <si>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</si>
  <si>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</si>
  <si>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</si>
  <si>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</si>
  <si>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</si>
  <si>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</si>
  <si>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</si>
  <si>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</si>
  <si>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</si>
  <si>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</si>
  <si>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</si>
  <si>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</si>
  <si>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</si>
  <si>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</si>
  <si>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</si>
  <si>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</si>
  <si>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</si>
  <si>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</si>
  <si>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</si>
  <si>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</si>
  <si>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</si>
  <si>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</si>
  <si>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</si>
  <si>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</si>
  <si>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</si>
  <si>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</si>
  <si>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</si>
  <si>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</si>
  <si>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</si>
  <si>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</si>
  <si>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</si>
  <si>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</si>
  <si>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</si>
  <si>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</si>
  <si>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</si>
  <si>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</si>
  <si>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</si>
  <si>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</si>
  <si>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</si>
  <si>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</si>
  <si>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</si>
  <si>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</si>
  <si>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</si>
  <si>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</si>
  <si>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</si>
  <si>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</si>
  <si>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</si>
  <si>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</si>
  <si>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</si>
  <si>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</si>
  <si>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</si>
  <si>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</si>
  <si>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</si>
  <si>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</si>
  <si>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</si>
  <si>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</si>
  <si>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</si>
  <si>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</si>
  <si>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</si>
  <si>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</si>
  <si>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</si>
  <si>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</si>
  <si>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</si>
  <si>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</si>
  <si>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</si>
  <si>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</si>
  <si>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</si>
  <si>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</si>
  <si>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</si>
  <si>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</si>
  <si>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</si>
  <si>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</si>
  <si>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</si>
  <si>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</si>
  <si>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</si>
  <si>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</si>
  <si>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</si>
  <si>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</si>
  <si>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</si>
  <si>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</si>
  <si>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</si>
  <si>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</si>
  <si>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</si>
  <si>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</si>
  <si>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</si>
  <si>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</si>
  <si>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</si>
  <si>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</si>
  <si>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</si>
  <si>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</si>
  <si>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</si>
  <si>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</si>
  <si>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</si>
  <si>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</si>
  <si>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</si>
  <si>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</si>
  <si>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</si>
  <si>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</si>
  <si>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</si>
  <si>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</si>
  <si>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</si>
  <si>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</si>
  <si>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</si>
  <si>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</si>
  <si>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</si>
  <si>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</si>
  <si>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</si>
  <si>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</si>
  <si>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</si>
  <si>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</si>
  <si>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</si>
  <si>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</si>
  <si>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</si>
  <si>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</si>
  <si>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</si>
  <si>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</si>
  <si>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</si>
  <si>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</si>
  <si>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</si>
  <si>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</si>
  <si>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</si>
  <si>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</si>
  <si>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</si>
  <si>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</si>
  <si>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</si>
  <si>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</si>
  <si>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</si>
  <si>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</si>
  <si>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</si>
  <si>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</si>
  <si>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</si>
  <si>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</si>
  <si>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</si>
  <si>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</si>
  <si>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</si>
  <si>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</si>
  <si>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</si>
  <si>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</si>
  <si>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</si>
  <si>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</si>
  <si>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</si>
  <si>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</si>
  <si>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</si>
  <si>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</si>
  <si>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</si>
  <si>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</si>
  <si>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</si>
  <si>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</si>
  <si>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</si>
  <si>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</si>
  <si>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</si>
  <si>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</si>
  <si>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</si>
  <si>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</si>
  <si>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</si>
  <si>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</si>
  <si>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</si>
  <si>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</si>
  <si>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</si>
  <si>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</si>
  <si>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</si>
  <si>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</si>
  <si>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</si>
  <si>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</si>
  <si>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</si>
  <si>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</si>
  <si>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</si>
  <si>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</si>
  <si>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</si>
  <si>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</si>
  <si>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</si>
  <si>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</si>
  <si>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</si>
  <si>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</si>
  <si>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</si>
  <si>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</si>
  <si>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</si>
  <si>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</si>
  <si>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</si>
  <si>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</si>
  <si>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</si>
  <si>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</si>
  <si>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</si>
  <si>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</si>
  <si>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</si>
  <si>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</si>
  <si>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</si>
  <si>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</si>
  <si>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</si>
  <si>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</si>
  <si>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</si>
  <si>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</si>
  <si>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</si>
  <si>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</si>
  <si>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</si>
  <si>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</si>
  <si>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</si>
  <si>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</si>
  <si>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</si>
  <si>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</si>
  <si>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</si>
  <si>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</si>
  <si>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</si>
  <si>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</si>
  <si>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</si>
  <si>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</si>
  <si>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</si>
  <si>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</si>
  <si>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</si>
  <si>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</si>
  <si>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</si>
  <si>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</si>
  <si>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</si>
  <si>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</si>
  <si>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</si>
  <si>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</si>
  <si>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</si>
  <si>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</si>
  <si>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</si>
  <si>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</si>
  <si>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</si>
  <si>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</si>
  <si>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</si>
  <si>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</si>
  <si>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</si>
  <si>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</si>
  <si>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</si>
  <si>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</si>
  <si>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</si>
  <si>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</si>
  <si>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</si>
  <si>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</si>
  <si>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</si>
  <si>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</si>
  <si>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</si>
  <si>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</si>
  <si>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</si>
  <si>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</si>
  <si>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</si>
  <si>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</si>
  <si>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</si>
  <si>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</si>
  <si>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</si>
  <si>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</si>
  <si>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</si>
  <si>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</si>
  <si>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</si>
  <si>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</si>
  <si>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</si>
  <si>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</si>
  <si>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</si>
  <si>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</si>
  <si>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</si>
  <si>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</si>
  <si>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</si>
  <si>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</si>
  <si>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</si>
  <si>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</si>
  <si>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</si>
  <si>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</si>
  <si>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</si>
  <si>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</si>
  <si>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</si>
  <si>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</si>
  <si>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</si>
  <si>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</si>
  <si>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</si>
  <si>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</si>
  <si>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</si>
  <si>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</si>
  <si>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</si>
  <si>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</si>
  <si>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</si>
  <si>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</si>
  <si>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</si>
  <si>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</si>
  <si>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</si>
  <si>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</si>
  <si>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</si>
  <si>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</si>
  <si>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</si>
  <si>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</si>
  <si>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</si>
  <si>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</si>
  <si>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</si>
  <si>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</si>
  <si>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</si>
  <si>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</si>
  <si>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</si>
  <si>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</si>
  <si>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</si>
  <si>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</si>
  <si>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</si>
  <si>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</si>
  <si>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</si>
  <si>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</si>
  <si>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</si>
  <si>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</si>
  <si>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</si>
  <si>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</si>
  <si>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</si>
  <si>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</si>
  <si>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</si>
  <si>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</si>
  <si>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</si>
  <si>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</si>
  <si>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</si>
  <si>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</si>
  <si>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</si>
  <si>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</si>
  <si>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</si>
  <si>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</si>
  <si>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</si>
  <si>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</si>
  <si>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</si>
  <si>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</si>
  <si>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</si>
  <si>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</si>
  <si>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</si>
  <si>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</si>
  <si>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</si>
  <si>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</si>
  <si>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</si>
  <si>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</si>
  <si>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</si>
  <si>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</si>
  <si>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</si>
  <si>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</si>
  <si>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</si>
  <si>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</si>
  <si>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</si>
  <si>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</si>
  <si>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</si>
  <si>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</si>
  <si>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</si>
  <si>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</si>
  <si>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</si>
  <si>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</si>
  <si>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</si>
  <si>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</si>
  <si>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</si>
  <si>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</si>
  <si>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</si>
  <si>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</si>
  <si>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</si>
  <si>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</si>
  <si>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</si>
  <si>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</si>
  <si>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</si>
  <si>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</si>
  <si>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</si>
  <si>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</si>
  <si>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</si>
  <si>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</si>
  <si>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</si>
  <si>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</si>
  <si>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</si>
  <si>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</si>
  <si>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</si>
  <si>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</si>
  <si>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</si>
  <si>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</si>
  <si>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</si>
  <si>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</si>
  <si>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</si>
  <si>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</si>
  <si>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</si>
  <si>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</si>
  <si>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</si>
  <si>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</si>
  <si>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</si>
  <si>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</si>
  <si>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</si>
  <si>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</si>
  <si>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</si>
  <si>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</si>
  <si>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</si>
  <si>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</si>
  <si>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</si>
  <si>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</si>
  <si>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</si>
  <si>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</si>
  <si>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</si>
  <si>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</si>
  <si>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</si>
  <si>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</si>
  <si>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</si>
  <si>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</si>
  <si>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</si>
  <si>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</si>
  <si>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</si>
  <si>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</si>
  <si>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</si>
  <si>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</si>
  <si>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</si>
  <si>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</si>
  <si>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</si>
  <si>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</si>
  <si>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</si>
  <si>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</si>
  <si>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</si>
  <si>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</si>
  <si>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</si>
  <si>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</si>
  <si>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</si>
  <si>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</si>
  <si>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</si>
  <si>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</si>
  <si>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</si>
  <si>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</si>
  <si>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</si>
  <si>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</si>
  <si>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</si>
  <si>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</si>
  <si>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</si>
  <si>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</si>
  <si>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</si>
  <si>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</si>
  <si>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</si>
  <si>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</si>
  <si>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</si>
  <si>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</si>
  <si>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</si>
  <si>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</si>
  <si>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</si>
  <si>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</si>
  <si>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</si>
  <si>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</si>
  <si>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</si>
  <si>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</si>
  <si>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</si>
  <si>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</si>
  <si>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</si>
  <si>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</si>
  <si>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</si>
  <si>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</si>
  <si>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</si>
  <si>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</si>
  <si>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</si>
  <si>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</si>
  <si>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</si>
  <si>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</si>
  <si>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</si>
  <si>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</si>
  <si>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</si>
  <si>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</si>
  <si>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</si>
  <si>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</si>
  <si>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</si>
  <si>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</si>
  <si>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</si>
  <si>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</si>
  <si>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</si>
  <si>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</si>
  <si>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</si>
  <si>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</si>
  <si>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</si>
  <si>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</si>
  <si>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</si>
  <si>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</si>
  <si>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</si>
  <si>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</si>
  <si>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</si>
  <si>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</si>
  <si>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</si>
  <si>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</si>
  <si>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</si>
  <si>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</si>
  <si>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</si>
  <si>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</si>
  <si>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</si>
  <si>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</si>
  <si>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</si>
  <si>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</si>
  <si>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</si>
  <si>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</si>
  <si>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</si>
  <si>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</si>
  <si>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</si>
  <si>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</si>
  <si>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</si>
  <si>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</si>
  <si>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</si>
  <si>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</si>
  <si>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</si>
  <si>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</si>
  <si>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</si>
  <si>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</si>
  <si>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</si>
  <si>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</si>
  <si>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</si>
  <si>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</si>
  <si>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</si>
  <si>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</si>
  <si>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</si>
  <si>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</si>
  <si>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</si>
  <si>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</si>
  <si>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</si>
  <si>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</si>
  <si>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</si>
  <si>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</si>
  <si>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</si>
  <si>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</si>
  <si>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</si>
  <si>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</si>
  <si>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</si>
  <si>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</si>
  <si>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</si>
  <si>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</si>
  <si>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</si>
  <si>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</si>
  <si>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</si>
  <si>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</si>
  <si>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</si>
  <si>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</si>
  <si>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</si>
  <si>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</si>
  <si>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</si>
  <si>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</si>
  <si>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</si>
  <si>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</si>
  <si>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</si>
  <si>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</si>
  <si>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</si>
  <si>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</si>
  <si>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</si>
  <si>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</si>
  <si>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</si>
  <si>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</si>
  <si>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</si>
  <si>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</si>
  <si>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</si>
  <si>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</si>
  <si>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</si>
  <si>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</si>
  <si>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</si>
  <si>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</si>
  <si>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</si>
  <si>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</si>
  <si>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</si>
  <si>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</si>
  <si>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</si>
  <si>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</si>
  <si>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</si>
  <si>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</si>
  <si>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</si>
  <si>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</si>
  <si>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</si>
  <si>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</si>
  <si>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</si>
  <si>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</si>
  <si>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</si>
  <si>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</si>
  <si>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</si>
  <si>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</si>
  <si>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</si>
  <si>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</si>
  <si>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</si>
  <si>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</si>
  <si>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</si>
  <si>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</si>
  <si>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</si>
  <si>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</si>
  <si>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</si>
  <si>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</si>
  <si>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</si>
  <si>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</si>
  <si>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</si>
  <si>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</si>
  <si>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</si>
  <si>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</si>
  <si>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</si>
  <si>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</si>
  <si>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</si>
  <si>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</si>
  <si>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</si>
  <si>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</si>
  <si>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</si>
  <si>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</si>
  <si>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</si>
  <si>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</si>
  <si>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</si>
  <si>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</si>
  <si>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</si>
  <si>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</si>
  <si>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</si>
  <si>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</si>
  <si>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</si>
  <si>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</si>
  <si>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</si>
  <si>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</si>
  <si>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</si>
  <si>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</si>
  <si>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</si>
  <si>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</si>
  <si>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</si>
  <si>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</si>
  <si>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</si>
  <si>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</si>
  <si>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</si>
  <si>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</si>
  <si>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</si>
  <si>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</si>
  <si>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</si>
  <si>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</si>
  <si>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</si>
  <si>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</si>
  <si>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</si>
  <si>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</si>
  <si>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</si>
  <si>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</si>
  <si>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</si>
  <si>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</si>
  <si>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</si>
  <si>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</si>
  <si>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</si>
  <si>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</si>
  <si>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</si>
  <si>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</si>
  <si>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</si>
  <si>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</si>
  <si>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</si>
  <si>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</si>
  <si>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</si>
  <si>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</si>
  <si>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</si>
  <si>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</si>
  <si>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</si>
  <si>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</si>
  <si>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</si>
  <si>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</si>
  <si>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</si>
  <si>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</si>
  <si>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</si>
  <si>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</si>
  <si>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</si>
  <si>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</si>
  <si>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</si>
  <si>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</si>
  <si>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</si>
  <si>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</si>
  <si>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</si>
  <si>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</si>
  <si>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</si>
  <si>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</si>
  <si>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</si>
  <si>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</si>
  <si>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</si>
  <si>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</si>
  <si>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</si>
  <si>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</si>
  <si>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</si>
  <si>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</si>
  <si>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</si>
  <si>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</si>
  <si>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</si>
  <si>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</si>
  <si>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</si>
  <si>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</si>
  <si>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</si>
  <si>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</si>
  <si>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</si>
  <si>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</si>
  <si>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</si>
  <si>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</si>
  <si>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</si>
  <si>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</si>
  <si>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</si>
  <si>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</si>
  <si>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</si>
  <si>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</si>
  <si>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</si>
  <si>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</si>
  <si>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</si>
  <si>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</si>
  <si>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</si>
  <si>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</si>
  <si>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</si>
  <si>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</si>
  <si>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</si>
  <si>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</si>
  <si>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</si>
  <si>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</si>
  <si>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</si>
  <si>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</si>
  <si>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</si>
  <si>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</si>
  <si>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</si>
  <si>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</si>
  <si>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</si>
  <si>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</si>
  <si>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</si>
  <si>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</si>
  <si>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</si>
  <si>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</si>
  <si>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</si>
  <si>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</si>
  <si>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</si>
  <si>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</si>
  <si>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</si>
  <si>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</si>
  <si>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</si>
  <si>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</si>
  <si>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</si>
  <si>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</si>
  <si>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</si>
  <si>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</si>
  <si>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</si>
  <si>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</si>
  <si>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</si>
  <si>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</si>
  <si>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</si>
  <si>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</si>
  <si>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</si>
  <si>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</si>
  <si>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</si>
  <si>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</si>
  <si>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</si>
  <si>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</si>
  <si>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</si>
  <si>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</si>
  <si>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</si>
  <si>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</si>
  <si>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</si>
  <si>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</si>
  <si>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</si>
  <si>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</si>
  <si>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</si>
  <si>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</si>
  <si>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</si>
  <si>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</si>
  <si>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</si>
  <si>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</si>
  <si>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</si>
  <si>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</si>
  <si>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</si>
  <si>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</si>
  <si>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</si>
  <si>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</si>
  <si>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</si>
  <si>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</si>
  <si>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</si>
  <si>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</si>
  <si>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</si>
  <si>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</si>
  <si>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</si>
  <si>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</si>
  <si>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</si>
  <si>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</si>
  <si>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</si>
  <si>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</si>
  <si>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</si>
  <si>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</si>
  <si>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</si>
  <si>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</si>
  <si>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</si>
  <si>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</si>
  <si>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</si>
  <si>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</si>
  <si>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</si>
  <si>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</si>
  <si>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</si>
  <si>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</si>
  <si>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</si>
  <si>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</si>
  <si>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</si>
  <si>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</si>
  <si>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</si>
  <si>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</si>
  <si>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</si>
  <si>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</si>
  <si>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</si>
  <si>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</si>
  <si>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</si>
  <si>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</si>
  <si>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</si>
  <si>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</si>
  <si>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</si>
  <si>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</si>
  <si>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</si>
  <si>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</si>
  <si>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</si>
  <si>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</si>
  <si>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</si>
  <si>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</si>
  <si>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</si>
  <si>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</si>
  <si>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</si>
  <si>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</si>
  <si>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</si>
  <si>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</si>
  <si>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</si>
  <si>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</si>
  <si>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</si>
  <si>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</si>
  <si>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</si>
  <si>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</si>
  <si>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</si>
  <si>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</si>
  <si>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</si>
  <si>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</si>
  <si>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</si>
  <si>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</si>
  <si>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</si>
  <si>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</si>
  <si>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</si>
  <si>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</si>
  <si>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</si>
  <si>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</si>
  <si>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</si>
  <si>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</si>
  <si>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</si>
  <si>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</si>
  <si>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</si>
  <si>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</si>
  <si>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</si>
  <si>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</si>
  <si>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</si>
  <si>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</si>
  <si>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</si>
  <si>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</si>
  <si>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</si>
  <si>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</si>
  <si>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</si>
  <si>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</si>
  <si>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</si>
  <si>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</si>
  <si>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</si>
  <si>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</si>
  <si>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</si>
  <si>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</si>
  <si>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</si>
  <si>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</si>
  <si>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</si>
  <si>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</si>
  <si>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</si>
  <si>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</si>
  <si>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</si>
  <si>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</si>
  <si>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</si>
  <si>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</si>
  <si>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</si>
  <si>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</si>
  <si>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</si>
  <si>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</si>
  <si>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</si>
  <si>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</si>
  <si>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</si>
  <si>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</si>
  <si>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</si>
  <si>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</si>
  <si>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</si>
  <si>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</si>
  <si>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</si>
  <si>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</si>
  <si>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</si>
  <si>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</si>
  <si>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</si>
  <si>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</si>
  <si>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</si>
  <si>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</si>
  <si>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</si>
  <si>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</si>
  <si>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</si>
  <si>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</si>
  <si>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</si>
  <si>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</si>
  <si>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</si>
  <si>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</si>
  <si>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</si>
  <si>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</si>
  <si>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</si>
  <si>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</si>
  <si>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</si>
  <si>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</si>
  <si>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</si>
  <si>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</si>
  <si>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</si>
  <si>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</si>
  <si>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</si>
  <si>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</si>
  <si>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</si>
  <si>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</si>
  <si>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</si>
  <si>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</si>
  <si>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</si>
  <si>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</si>
  <si>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</si>
  <si>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</si>
  <si>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</si>
  <si>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</si>
  <si>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</si>
  <si>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</si>
  <si>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</si>
  <si>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</si>
  <si>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</si>
  <si>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</si>
  <si>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</si>
  <si>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</si>
  <si>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</si>
  <si>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</si>
  <si>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</si>
  <si>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</si>
  <si>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</si>
  <si>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</si>
  <si>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</si>
  <si>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</si>
  <si>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</si>
  <si>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</si>
  <si>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</si>
  <si>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</si>
  <si>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</si>
  <si>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</si>
  <si>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</si>
  <si>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</si>
  <si>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</si>
  <si>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</si>
  <si>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</si>
  <si>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</si>
  <si>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</si>
  <si>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</si>
  <si>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</si>
  <si>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</si>
  <si>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</si>
  <si>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</si>
  <si>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</si>
  <si>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</si>
  <si>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</si>
  <si>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</si>
  <si>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</si>
  <si>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</si>
  <si>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</si>
  <si>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</si>
  <si>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</si>
  <si>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</si>
  <si>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</si>
  <si>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</si>
  <si>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</si>
  <si>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</si>
  <si>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</si>
  <si>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</si>
  <si>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</si>
  <si>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</si>
  <si>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</si>
  <si>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</si>
  <si>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</si>
  <si>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</si>
  <si>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</si>
  <si>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</si>
  <si>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</si>
  <si>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</si>
  <si>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</si>
  <si>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</si>
  <si>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</si>
  <si>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</si>
  <si>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</si>
  <si>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</si>
  <si>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</si>
  <si>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</si>
  <si>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</si>
  <si>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</si>
  <si>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</si>
  <si>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</si>
  <si>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</si>
  <si>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</si>
  <si>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</si>
  <si>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</si>
  <si>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</si>
  <si>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</si>
  <si>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</si>
  <si>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</si>
  <si>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</si>
  <si>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</si>
  <si>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</si>
  <si>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</si>
  <si>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</si>
  <si>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</si>
  <si>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</si>
  <si>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</si>
  <si>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</si>
  <si>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</si>
  <si>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</si>
  <si>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</si>
  <si>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</si>
  <si>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</si>
  <si>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</si>
  <si>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</si>
  <si>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</si>
  <si>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</si>
  <si>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</si>
  <si>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</si>
  <si>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</si>
  <si>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</si>
  <si>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</si>
  <si>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</si>
  <si>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</si>
  <si>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</si>
  <si>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</si>
  <si>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</si>
  <si>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</si>
  <si>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</si>
  <si>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</si>
  <si>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</si>
  <si>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</si>
  <si>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</si>
  <si>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</si>
  <si>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</si>
  <si>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</si>
  <si>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</si>
  <si>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</si>
  <si>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</si>
  <si>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</si>
  <si>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</si>
  <si>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</si>
  <si>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</si>
  <si>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</si>
  <si>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</si>
  <si>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</si>
  <si>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</si>
  <si>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</si>
  <si>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</si>
  <si>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</si>
  <si>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</si>
  <si>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</si>
  <si>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</si>
  <si>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</si>
  <si>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</si>
  <si>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</si>
  <si>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</si>
  <si>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</si>
  <si>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</si>
  <si>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</si>
  <si>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</si>
  <si>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</si>
  <si>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</si>
  <si>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</si>
  <si>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</si>
  <si>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</si>
  <si>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</si>
  <si>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</si>
  <si>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</si>
  <si>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</si>
  <si>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</si>
  <si>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</si>
  <si>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</si>
  <si>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</si>
  <si>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</si>
  <si>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</si>
  <si>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</si>
  <si>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</si>
  <si>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</si>
  <si>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</si>
  <si>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</si>
  <si>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</si>
  <si>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</si>
  <si>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</si>
  <si>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</si>
  <si>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</si>
  <si>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</si>
  <si>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</si>
  <si>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</si>
  <si>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</si>
  <si>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</si>
  <si>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</si>
  <si>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</si>
  <si>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</si>
  <si>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</si>
  <si>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</si>
  <si>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</si>
  <si>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</si>
  <si>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</si>
  <si>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</si>
  <si>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</si>
  <si>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</si>
  <si>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</si>
  <si>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</si>
  <si>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</si>
  <si>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</si>
  <si>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</si>
  <si>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</si>
  <si>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</si>
  <si>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</si>
  <si>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</si>
  <si>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</si>
  <si>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</si>
  <si>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</si>
  <si>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</si>
  <si>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</si>
  <si>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</si>
  <si>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</si>
  <si>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</si>
  <si>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</si>
  <si>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</si>
  <si>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</si>
  <si>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</si>
  <si>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</si>
  <si>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</si>
  <si>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</si>
  <si>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</si>
  <si>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</si>
  <si>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</si>
  <si>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</si>
  <si>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</si>
  <si>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</si>
  <si>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</si>
  <si>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</si>
  <si>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</si>
  <si>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</si>
  <si>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</si>
  <si>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</si>
  <si>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</si>
  <si>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</si>
  <si>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</si>
  <si>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</si>
  <si>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</si>
  <si>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</si>
  <si>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</si>
  <si>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</si>
  <si>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</si>
  <si>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</si>
  <si>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</si>
  <si>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</si>
  <si>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</si>
  <si>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</si>
  <si>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</si>
  <si>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</si>
  <si>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</si>
  <si>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</si>
  <si>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</si>
  <si>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</si>
  <si>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</si>
  <si>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</si>
  <si>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</si>
  <si>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</si>
  <si>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</si>
  <si>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</si>
  <si>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</si>
  <si>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</si>
  <si>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</si>
  <si>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</si>
  <si>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</si>
  <si>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</si>
  <si>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</si>
  <si>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</si>
  <si>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</si>
  <si>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</si>
  <si>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</si>
  <si>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</si>
  <si>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</si>
  <si>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</si>
  <si>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</si>
  <si>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</si>
  <si>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</si>
  <si>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</si>
  <si>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</si>
  <si>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</si>
  <si>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</si>
  <si>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</si>
  <si>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</si>
  <si>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</si>
  <si>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</si>
  <si>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</si>
  <si>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</si>
  <si>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</si>
  <si>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</si>
  <si>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</si>
  <si>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</si>
  <si>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</si>
  <si>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</si>
  <si>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</si>
  <si>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</si>
  <si>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</si>
  <si>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</si>
  <si>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</si>
  <si>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</si>
  <si>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</si>
  <si>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</si>
  <si>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</si>
  <si>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</si>
  <si>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</si>
  <si>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</si>
  <si>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</si>
  <si>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</si>
  <si>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</si>
  <si>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</si>
  <si>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</si>
  <si>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</si>
  <si>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</si>
  <si>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</si>
  <si>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</si>
  <si>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</si>
  <si>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</si>
  <si>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</si>
  <si>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</si>
  <si>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</si>
  <si>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</si>
  <si>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</si>
  <si>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</si>
  <si>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</si>
  <si>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</si>
  <si>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</si>
  <si>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</si>
  <si>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</si>
  <si>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</si>
  <si>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</si>
  <si>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</si>
  <si>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</si>
  <si>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</si>
  <si>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</si>
  <si>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</si>
  <si>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</si>
  <si>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</si>
  <si>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</si>
  <si>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</si>
  <si>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</si>
  <si>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</si>
  <si>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</si>
  <si>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</si>
  <si>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</si>
  <si>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</si>
  <si>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</si>
  <si>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</si>
  <si>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</si>
  <si>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</si>
  <si>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</si>
  <si>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</si>
  <si>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</si>
  <si>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</si>
  <si>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</si>
  <si>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</si>
  <si>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</si>
  <si>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</si>
  <si>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</si>
  <si>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</si>
  <si>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</si>
  <si>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</si>
  <si>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</si>
  <si>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</si>
  <si>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</si>
  <si>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</si>
  <si>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</si>
  <si>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</si>
  <si>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</si>
  <si>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</si>
  <si>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</si>
  <si>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</si>
  <si>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</si>
  <si>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</si>
  <si>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</si>
  <si>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</si>
  <si>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</si>
  <si>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</si>
  <si>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</si>
  <si>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</si>
  <si>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</si>
  <si>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</si>
  <si>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</si>
  <si>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</si>
  <si>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</si>
  <si>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</si>
  <si>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</si>
  <si>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</si>
  <si>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</si>
  <si>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</si>
  <si>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</si>
  <si>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</si>
  <si>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</si>
  <si>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</si>
  <si>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</si>
  <si>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</si>
  <si>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</si>
  <si>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</si>
  <si>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</si>
  <si>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</si>
  <si>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</si>
  <si>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</si>
  <si>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</si>
  <si>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</si>
  <si>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</si>
  <si>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</si>
  <si>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</si>
  <si>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</si>
  <si>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</si>
  <si>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</si>
  <si>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</si>
  <si>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</si>
  <si>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</si>
  <si>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</si>
  <si>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</si>
  <si>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</si>
  <si>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</si>
  <si>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</si>
  <si>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</si>
  <si>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</si>
  <si>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</si>
  <si>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</si>
  <si>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</si>
  <si>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</si>
  <si>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</si>
  <si>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</si>
  <si>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</si>
  <si>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</si>
  <si>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</si>
  <si>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</si>
  <si>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</si>
  <si>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</si>
  <si>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</si>
  <si>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</si>
  <si>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</si>
  <si>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</si>
  <si>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</si>
  <si>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</si>
  <si>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</si>
  <si>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</si>
  <si>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</si>
  <si>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</si>
  <si>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</si>
  <si>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</si>
  <si>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</si>
  <si>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</si>
  <si>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</si>
  <si>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</si>
  <si>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</si>
  <si>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</si>
  <si>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</si>
  <si>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</si>
  <si>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</si>
  <si>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</si>
  <si>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</si>
  <si>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</si>
  <si>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</si>
  <si>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</si>
  <si>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</si>
  <si>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</si>
  <si>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</si>
  <si>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</si>
  <si>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</si>
  <si>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</si>
  <si>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</si>
  <si>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</si>
  <si>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</si>
  <si>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</si>
  <si>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</si>
  <si>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</si>
  <si>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</si>
  <si>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</si>
  <si>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</si>
  <si>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</si>
  <si>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</si>
  <si>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</si>
  <si>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</si>
  <si>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</si>
  <si>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</si>
  <si>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</si>
  <si>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</si>
  <si>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</si>
  <si>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</si>
  <si>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</si>
  <si>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</si>
  <si>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</si>
  <si>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</si>
  <si>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</si>
  <si>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</si>
  <si>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</si>
  <si>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</si>
  <si>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</si>
  <si>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</si>
  <si>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</si>
  <si>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</si>
  <si>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</si>
  <si>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</si>
  <si>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</si>
  <si>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</si>
  <si>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</si>
  <si>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</si>
  <si>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</si>
  <si>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</si>
  <si>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</si>
  <si>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</si>
  <si>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</si>
  <si>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</si>
  <si>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</si>
  <si>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</si>
  <si>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</si>
  <si>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</si>
  <si>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</si>
  <si>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</si>
  <si>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</si>
  <si>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</si>
  <si>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</si>
  <si>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</si>
  <si>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</si>
  <si>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</si>
  <si>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</si>
  <si>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</si>
  <si>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</si>
  <si>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</si>
  <si>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</si>
  <si>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</si>
  <si>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</si>
  <si>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</si>
  <si>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</si>
  <si>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</si>
  <si>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</si>
  <si>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</si>
  <si>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</si>
  <si>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</si>
  <si>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</si>
  <si>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</si>
  <si>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</si>
  <si>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</si>
  <si>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</si>
  <si>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</si>
  <si>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</si>
  <si>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</si>
  <si>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</si>
  <si>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</si>
  <si>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</si>
  <si>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</si>
  <si>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</si>
  <si>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</si>
  <si>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</si>
  <si>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</si>
  <si>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</si>
  <si>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</si>
  <si>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</si>
  <si>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</si>
  <si>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</si>
  <si>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</si>
  <si>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</si>
  <si>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</si>
  <si>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</si>
  <si>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</si>
  <si>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</si>
  <si>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</si>
  <si>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</si>
  <si>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</si>
  <si>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</si>
  <si>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</si>
  <si>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</si>
  <si>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</si>
  <si>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</si>
  <si>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</si>
  <si>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</si>
  <si>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</si>
  <si>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</si>
  <si>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</si>
  <si>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</si>
  <si>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</si>
  <si>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</si>
  <si>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</si>
  <si>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</si>
  <si>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</si>
  <si>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</si>
  <si>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</si>
  <si>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</si>
  <si>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</si>
  <si>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</si>
  <si>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</si>
  <si>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</si>
  <si>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</si>
  <si>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</si>
  <si>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</si>
  <si>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</si>
  <si>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</si>
  <si>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</si>
  <si>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</si>
  <si>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</si>
  <si>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</si>
  <si>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</si>
  <si>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</si>
  <si>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</si>
  <si>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</si>
  <si>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</si>
  <si>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</si>
  <si>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</si>
  <si>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</si>
  <si>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</si>
  <si>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</si>
  <si>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</si>
  <si>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</si>
  <si>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</si>
  <si>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</si>
  <si>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</si>
  <si>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</si>
  <si>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</si>
  <si>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</si>
  <si>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</si>
  <si>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</si>
  <si>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</si>
  <si>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</si>
  <si>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</si>
  <si>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</si>
  <si>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</si>
  <si>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</si>
  <si>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</si>
  <si>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</si>
  <si>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</si>
  <si>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</si>
  <si>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</si>
  <si>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</si>
  <si>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</si>
  <si>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</si>
  <si>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</si>
  <si>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</si>
  <si>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</si>
  <si>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</si>
  <si>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</si>
  <si>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</si>
  <si>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</si>
  <si>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</si>
  <si>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</si>
  <si>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</si>
  <si>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</si>
  <si>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</si>
  <si>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</si>
  <si>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</si>
  <si>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</si>
  <si>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</si>
  <si>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</si>
  <si>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</si>
  <si>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</si>
  <si>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</si>
  <si>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</si>
  <si>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</si>
  <si>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</si>
  <si>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</si>
  <si>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</si>
  <si>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</si>
  <si>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</si>
  <si>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</si>
  <si>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</si>
  <si>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</si>
  <si>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</si>
  <si>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</si>
  <si>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</si>
  <si>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</si>
  <si>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</si>
  <si>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</si>
  <si>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</si>
  <si>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</si>
  <si>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</si>
  <si>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</si>
  <si>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</si>
  <si>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</si>
  <si>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</si>
  <si>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</si>
  <si>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</si>
  <si>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</si>
  <si>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</si>
  <si>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</si>
  <si>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</si>
  <si>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</si>
  <si>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</si>
  <si>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</si>
  <si>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</si>
  <si>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</si>
  <si>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</si>
  <si>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</si>
  <si>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</si>
  <si>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</si>
  <si>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</si>
  <si>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</si>
  <si>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</si>
  <si>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</si>
  <si>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</si>
  <si>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</si>
  <si>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</si>
  <si>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</si>
  <si>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</si>
  <si>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</si>
  <si>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</si>
  <si>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</si>
  <si>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</si>
  <si>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</si>
  <si>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</si>
  <si>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</si>
  <si>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</si>
  <si>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</si>
  <si>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</si>
  <si>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</si>
  <si>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</si>
  <si>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</si>
  <si>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</si>
  <si>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</si>
  <si>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</si>
  <si>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</si>
  <si>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</si>
  <si>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</si>
  <si>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</si>
  <si>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</si>
  <si>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</si>
  <si>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</si>
  <si>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</si>
  <si>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</si>
  <si>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</si>
  <si>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</si>
  <si>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</si>
  <si>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</si>
  <si>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</si>
  <si>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</si>
  <si>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</si>
  <si>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</si>
  <si>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</si>
  <si>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</si>
  <si>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</si>
  <si>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</si>
  <si>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</si>
  <si>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</si>
  <si>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</si>
  <si>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</si>
  <si>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</si>
  <si>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</si>
  <si>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</si>
  <si>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</si>
  <si>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</si>
  <si>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</si>
  <si>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</si>
  <si>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</si>
  <si>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</si>
  <si>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</si>
  <si>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</si>
  <si>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</si>
  <si>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</si>
  <si>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</si>
  <si>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</si>
  <si>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</si>
  <si>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</si>
  <si>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</si>
  <si>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</si>
  <si>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</si>
  <si>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</si>
  <si>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</si>
  <si>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</si>
  <si>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</si>
  <si>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</si>
  <si>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</si>
  <si>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</si>
  <si>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</si>
  <si>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</si>
  <si>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</si>
  <si>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</si>
  <si>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</si>
  <si>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</si>
  <si>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</si>
  <si>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</si>
  <si>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</si>
  <si>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</si>
  <si>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</si>
  <si>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</si>
  <si>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</si>
  <si>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</si>
  <si>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</si>
  <si>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</si>
  <si>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</si>
  <si>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</si>
  <si>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</si>
  <si>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</si>
  <si>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</si>
  <si>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</si>
  <si>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</si>
  <si>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</si>
  <si>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</si>
  <si>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</si>
  <si>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</si>
  <si>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</si>
  <si>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</si>
  <si>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</si>
  <si>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</si>
  <si>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</si>
  <si>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</si>
  <si>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</si>
  <si>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</si>
  <si>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</si>
  <si>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</si>
  <si>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</si>
  <si>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</si>
  <si>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</si>
  <si>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</si>
  <si>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</si>
  <si>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</si>
  <si>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</si>
  <si>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</si>
  <si>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</si>
  <si>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</si>
  <si>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</si>
  <si>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</si>
  <si>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</si>
  <si>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</si>
  <si>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</si>
  <si>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</si>
  <si>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</si>
  <si>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</si>
  <si>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</si>
  <si>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</si>
  <si>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</si>
  <si>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</si>
  <si>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</si>
  <si>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</si>
  <si>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</si>
  <si>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</si>
  <si>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</si>
  <si>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</si>
  <si>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</si>
  <si>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</si>
  <si>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</si>
  <si>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</si>
  <si>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</si>
  <si>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</si>
  <si>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</si>
  <si>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</si>
  <si>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</si>
  <si>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</si>
  <si>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</si>
  <si>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</si>
  <si>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</si>
  <si>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</si>
  <si>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</si>
  <si>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</si>
  <si>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</si>
  <si>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</si>
  <si>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</si>
  <si>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</si>
  <si>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</si>
  <si>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</si>
  <si>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</si>
  <si>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</si>
  <si>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</si>
  <si>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</si>
  <si>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</si>
  <si>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</si>
  <si>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</si>
  <si>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</si>
  <si>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</si>
  <si>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</si>
  <si>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</si>
  <si>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</si>
  <si>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</si>
  <si>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</si>
  <si>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</si>
  <si>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</si>
  <si>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</si>
  <si>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</si>
  <si>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</si>
  <si>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</si>
  <si>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</si>
  <si>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</si>
  <si>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</si>
  <si>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</si>
  <si>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</si>
  <si>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</si>
  <si>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</si>
  <si>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</si>
  <si>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</si>
  <si>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</si>
  <si>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</si>
  <si>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</si>
  <si>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</si>
  <si>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</si>
  <si>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</si>
  <si>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</si>
  <si>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</si>
  <si>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</si>
  <si>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</si>
  <si>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</si>
  <si>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</si>
  <si>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</si>
  <si>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</si>
  <si>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</si>
  <si>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</si>
  <si>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</si>
  <si>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</si>
  <si>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</si>
  <si>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</si>
  <si>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</si>
  <si>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</si>
  <si>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</si>
  <si>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</si>
  <si>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</si>
  <si>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</si>
  <si>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</si>
  <si>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</si>
  <si>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</si>
  <si>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</si>
  <si>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</si>
  <si>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</si>
  <si>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</si>
  <si>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</si>
  <si>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</si>
  <si>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</si>
  <si>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</si>
  <si>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</si>
  <si>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</si>
  <si>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</si>
  <si>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</si>
  <si>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</si>
  <si>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</si>
  <si>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</si>
  <si>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</si>
  <si>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</si>
  <si>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</si>
  <si>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</si>
  <si>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</si>
  <si>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</si>
  <si>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</si>
  <si>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</si>
  <si>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</si>
  <si>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</si>
  <si>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</si>
  <si>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</si>
  <si>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</si>
  <si>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</si>
  <si>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</si>
  <si>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</si>
  <si>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</si>
  <si>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</si>
  <si>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</si>
  <si>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</si>
  <si>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</si>
  <si>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</si>
  <si>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</si>
  <si>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</si>
  <si>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</si>
  <si>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</si>
  <si>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</si>
  <si>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</si>
  <si>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</si>
  <si>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</si>
  <si>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</si>
  <si>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</si>
  <si>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</si>
  <si>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</si>
  <si>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</si>
  <si>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</si>
  <si>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</si>
  <si>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</si>
  <si>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</si>
  <si>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</si>
  <si>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</si>
  <si>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</si>
  <si>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</si>
  <si>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</si>
  <si>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</si>
  <si>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</si>
  <si>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</si>
  <si>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</si>
  <si>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</si>
  <si>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</si>
  <si>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</si>
  <si>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</si>
  <si>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</si>
  <si>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</si>
  <si>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</si>
  <si>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</si>
  <si>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</si>
  <si>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</si>
  <si>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</si>
  <si>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</si>
  <si>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</si>
  <si>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</si>
  <si>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</si>
  <si>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</si>
  <si>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</si>
  <si>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</si>
  <si>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</si>
  <si>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</si>
  <si>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</si>
  <si>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</si>
  <si>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</si>
  <si>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</si>
  <si>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</si>
  <si>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</si>
  <si>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</si>
  <si>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</si>
  <si>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</si>
  <si>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</si>
  <si>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</si>
  <si>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</si>
  <si>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</si>
  <si>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</si>
  <si>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</si>
  <si>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</si>
  <si>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</si>
  <si>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</si>
  <si>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</si>
  <si>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</si>
  <si>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</si>
  <si>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</si>
  <si>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</si>
  <si>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</si>
  <si>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</si>
  <si>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</si>
  <si>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</si>
  <si>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</si>
  <si>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</si>
  <si>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</si>
  <si>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</si>
  <si>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</si>
  <si>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</si>
  <si>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</si>
  <si>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</si>
  <si>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</si>
  <si>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</si>
  <si>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</si>
  <si>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</si>
  <si>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</si>
  <si>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</si>
  <si>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</si>
  <si>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</si>
  <si>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</si>
  <si>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</si>
  <si>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</si>
  <si>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</si>
  <si>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</si>
  <si>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</si>
  <si>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</si>
  <si>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</si>
  <si>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</si>
  <si>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</si>
  <si>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</si>
  <si>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</si>
  <si>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</si>
  <si>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</si>
  <si>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</si>
  <si>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</si>
  <si>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</si>
  <si>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</si>
  <si>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</si>
  <si>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</si>
  <si>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</si>
  <si>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</si>
  <si>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</si>
  <si>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</si>
  <si>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</si>
  <si>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</si>
  <si>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</si>
  <si>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</si>
  <si>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</si>
  <si>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</si>
  <si>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</si>
  <si>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</si>
  <si>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</si>
  <si>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</si>
  <si>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</si>
  <si>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</si>
  <si>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</si>
  <si>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</si>
  <si>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</si>
  <si>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</si>
  <si>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</si>
  <si>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</si>
  <si>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</si>
  <si>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</si>
  <si>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</si>
  <si>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</si>
  <si>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</si>
  <si>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</si>
  <si>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</si>
  <si>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</si>
  <si>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</si>
  <si>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</si>
  <si>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</si>
  <si>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</si>
  <si>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</si>
  <si>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</si>
  <si>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</si>
  <si>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</si>
  <si>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</si>
  <si>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</si>
  <si>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</si>
  <si>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</si>
  <si>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</si>
  <si>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</si>
  <si>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</si>
  <si>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</si>
  <si>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</si>
  <si>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</si>
  <si>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</si>
  <si>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</si>
  <si>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</si>
  <si>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</si>
  <si>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</si>
  <si>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</si>
  <si>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</si>
  <si>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</si>
  <si>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</si>
  <si>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</si>
  <si>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</si>
  <si>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</si>
  <si>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</si>
  <si>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</si>
  <si>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</si>
  <si>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</si>
  <si>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</si>
  <si>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</si>
  <si>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</si>
  <si>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</si>
  <si>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</si>
  <si>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</si>
  <si>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</si>
  <si>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</si>
  <si>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</si>
  <si>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</si>
  <si>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</si>
  <si>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</si>
  <si>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</si>
  <si>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</si>
  <si>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</si>
  <si>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</si>
  <si>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</si>
  <si>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</si>
  <si>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</si>
  <si>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</si>
  <si>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</si>
  <si>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</si>
  <si>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</si>
  <si>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</si>
  <si>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</si>
  <si>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</si>
  <si>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</si>
  <si>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</si>
  <si>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</si>
  <si>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</si>
  <si>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</si>
  <si>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</si>
  <si>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</si>
  <si>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</si>
  <si>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</si>
  <si>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</si>
  <si>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</si>
  <si>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</si>
  <si>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</si>
  <si>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</si>
  <si>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</si>
  <si>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</si>
  <si>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</si>
  <si>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</si>
  <si>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</si>
  <si>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</si>
  <si>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</si>
  <si>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</si>
  <si>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</si>
  <si>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</si>
  <si>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</si>
  <si>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</si>
  <si>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</si>
  <si>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</si>
  <si>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</si>
  <si>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</si>
  <si>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</si>
  <si>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</si>
  <si>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</si>
  <si>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</si>
  <si>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</si>
  <si>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</si>
  <si>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</si>
  <si>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</si>
  <si>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</si>
  <si>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</si>
  <si>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</si>
  <si>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</si>
  <si>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</si>
  <si>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</si>
  <si>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</si>
  <si>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</si>
  <si>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</si>
  <si>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</si>
  <si>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</si>
  <si>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</si>
  <si>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</si>
  <si>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</si>
  <si>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</si>
  <si>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</si>
  <si>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</si>
  <si>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</si>
  <si>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</si>
  <si>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</si>
  <si>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</si>
  <si>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</si>
  <si>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</si>
  <si>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</si>
  <si>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</si>
  <si>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</si>
  <si>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</si>
  <si>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</si>
  <si>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</si>
  <si>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</si>
  <si>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</si>
  <si>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</si>
  <si>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</si>
  <si>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</si>
  <si>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</si>
  <si>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</si>
  <si>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</si>
  <si>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</si>
  <si>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</si>
  <si>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</si>
  <si>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</si>
  <si>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</si>
  <si>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</si>
  <si>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</si>
  <si>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</si>
  <si>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</si>
  <si>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</si>
  <si>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</si>
  <si>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</si>
  <si>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</si>
  <si>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</si>
  <si>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</si>
  <si>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</si>
  <si>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</si>
  <si>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</si>
  <si>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</si>
  <si>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</si>
  <si>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</si>
  <si>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</si>
  <si>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</si>
  <si>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</si>
  <si>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</si>
  <si>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</si>
  <si>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</si>
  <si>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</si>
  <si>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</si>
  <si>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</si>
  <si>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</si>
  <si>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</si>
  <si>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</si>
  <si>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</si>
  <si>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</si>
  <si>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</si>
  <si>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</si>
  <si>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</si>
  <si>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</si>
  <si>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</si>
  <si>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</si>
  <si>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</si>
  <si>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</si>
  <si>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</si>
  <si>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</si>
  <si>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</si>
  <si>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</si>
  <si>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</si>
  <si>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</si>
  <si>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</si>
  <si>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</si>
  <si>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</si>
  <si>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</si>
  <si>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</si>
  <si>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</si>
  <si>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</si>
  <si>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</si>
  <si>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</si>
  <si>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</si>
  <si>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</si>
  <si>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</si>
  <si>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</si>
  <si>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</si>
  <si>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</si>
  <si>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</si>
  <si>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</si>
  <si>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</si>
  <si>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</si>
  <si>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</si>
  <si>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</si>
  <si>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</si>
  <si>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</si>
  <si>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</si>
  <si>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</si>
  <si>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</si>
  <si>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</si>
  <si>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</si>
  <si>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</si>
  <si>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</si>
  <si>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</si>
  <si>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</si>
  <si>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</si>
  <si>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</si>
  <si>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</si>
  <si>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</si>
  <si>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</si>
  <si>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</si>
  <si>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</si>
  <si>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</si>
  <si>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</si>
  <si>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</si>
  <si>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</si>
  <si>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</si>
  <si>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</si>
  <si>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</si>
  <si>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</si>
  <si>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</si>
  <si>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</si>
  <si>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</si>
  <si>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</si>
  <si>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</si>
  <si>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</si>
  <si>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</si>
  <si>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</si>
  <si>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</si>
  <si>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</si>
  <si>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</si>
  <si>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</si>
  <si>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</si>
  <si>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</si>
  <si>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</si>
  <si>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</si>
  <si>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</si>
  <si>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</si>
  <si>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</si>
  <si>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</si>
  <si>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</si>
  <si>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</si>
  <si>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</si>
  <si>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</si>
  <si>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</si>
  <si>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</si>
  <si>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</si>
  <si>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</si>
  <si>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</si>
  <si>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</si>
  <si>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</si>
  <si>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</si>
  <si>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</si>
  <si>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</si>
  <si>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</si>
  <si>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</si>
  <si>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</si>
  <si>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</si>
  <si>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</si>
  <si>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</si>
  <si>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</si>
  <si>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</si>
  <si>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</si>
  <si>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</si>
  <si>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</si>
  <si>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</si>
  <si>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</si>
  <si>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</si>
  <si>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</si>
  <si>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</si>
  <si>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</si>
  <si>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</si>
  <si>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</si>
  <si>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</si>
  <si>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</si>
  <si>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</si>
  <si>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</si>
  <si>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</si>
  <si>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</si>
  <si>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</si>
  <si>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</si>
  <si>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</si>
  <si>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</si>
  <si>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</si>
  <si>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</si>
  <si>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</si>
  <si>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</si>
  <si>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</si>
  <si>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</si>
  <si>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</si>
  <si>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</si>
  <si>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</si>
  <si>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</si>
  <si>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</si>
  <si>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</si>
  <si>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</si>
  <si>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</si>
  <si>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</si>
  <si>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</si>
  <si>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</si>
  <si>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</si>
  <si>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</si>
  <si>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</si>
  <si>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</si>
  <si>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</si>
  <si>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</si>
  <si>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</si>
  <si>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</si>
  <si>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</si>
  <si>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</si>
  <si>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</si>
  <si>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</si>
  <si>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</si>
  <si>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</si>
  <si>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</si>
  <si>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</si>
  <si>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</si>
  <si>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</si>
  <si>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</si>
  <si>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</si>
  <si>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</si>
  <si>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</si>
  <si>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</si>
  <si>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</si>
  <si>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</si>
  <si>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</si>
  <si>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</si>
  <si>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</si>
  <si>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</si>
  <si>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</si>
  <si>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</si>
  <si>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</si>
  <si>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</si>
  <si>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</si>
  <si>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</si>
  <si>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</si>
  <si>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</si>
  <si>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</si>
  <si>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</si>
  <si>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</si>
  <si>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</si>
  <si>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</si>
  <si>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</si>
  <si>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</si>
  <si>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</si>
  <si>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</si>
  <si>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</si>
  <si>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</si>
  <si>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</si>
  <si>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</si>
  <si>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</si>
  <si>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</si>
  <si>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</si>
  <si>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</si>
  <si>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</si>
  <si>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</si>
  <si>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</si>
  <si>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</si>
  <si>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</si>
  <si>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</si>
  <si>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</si>
  <si>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</si>
  <si>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</si>
  <si>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</si>
  <si>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</si>
  <si>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</si>
  <si>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</si>
  <si>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</si>
  <si>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</si>
  <si>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</si>
  <si>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</si>
  <si>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</si>
  <si>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</si>
  <si>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</si>
  <si>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</si>
  <si>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</si>
  <si>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</si>
  <si>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</si>
  <si>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</si>
  <si>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</si>
  <si>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</si>
  <si>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</si>
  <si>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</si>
  <si>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</si>
  <si>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</si>
  <si>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</si>
  <si>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</si>
  <si>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</si>
  <si>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</si>
  <si>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</si>
  <si>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</si>
  <si>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</si>
  <si>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</si>
  <si>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</si>
  <si>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</si>
  <si>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</si>
  <si>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</si>
  <si>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</si>
  <si>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</si>
  <si>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</si>
  <si>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</si>
  <si>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</si>
  <si>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</si>
  <si>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</si>
  <si>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</si>
  <si>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</si>
  <si>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</si>
  <si>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</si>
  <si>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</si>
  <si>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</si>
  <si>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</si>
  <si>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</si>
  <si>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</si>
  <si>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</si>
  <si>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</si>
  <si>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</si>
  <si>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</si>
  <si>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</si>
  <si>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</si>
  <si>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</si>
  <si>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</si>
  <si>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</si>
  <si>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</si>
  <si>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</si>
  <si>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</si>
  <si>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</si>
  <si>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</si>
  <si>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</si>
  <si>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</si>
  <si>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</si>
  <si>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</si>
  <si>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</si>
  <si>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</si>
  <si>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</si>
  <si>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</si>
  <si>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</si>
  <si>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</si>
  <si>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</si>
  <si>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</si>
  <si>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</si>
  <si>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</si>
  <si>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</si>
  <si>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</si>
  <si>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</si>
  <si>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</si>
  <si>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</si>
  <si>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</si>
  <si>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</si>
  <si>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</si>
  <si>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</si>
  <si>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</si>
  <si>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</si>
  <si>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</si>
  <si>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</si>
  <si>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</si>
  <si>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</si>
  <si>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</si>
  <si>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</si>
  <si>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</si>
  <si>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</si>
  <si>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</si>
  <si>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</si>
  <si>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</si>
  <si>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</si>
  <si>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</si>
  <si>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</si>
  <si>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</si>
  <si>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</si>
  <si>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</si>
  <si>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</si>
  <si>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</si>
  <si>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</si>
  <si>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</si>
  <si>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</si>
  <si>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</si>
  <si>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</si>
  <si>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</si>
  <si>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</si>
  <si>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</si>
  <si>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</si>
  <si>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</si>
  <si>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</si>
  <si>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</si>
  <si>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</si>
  <si>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</si>
  <si>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</si>
  <si>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</si>
  <si>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</si>
  <si>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</si>
  <si>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</si>
  <si>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</si>
  <si>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</si>
  <si>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</si>
  <si>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</si>
  <si>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</si>
  <si>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</si>
  <si>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</si>
  <si>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</si>
  <si>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</si>
  <si>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</si>
  <si>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</si>
  <si>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</si>
  <si>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</si>
  <si>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</si>
  <si>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</si>
  <si>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</si>
  <si>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</si>
  <si>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</si>
  <si>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</si>
  <si>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</si>
  <si>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</si>
  <si>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</si>
  <si>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</si>
  <si>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</si>
  <si>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</si>
  <si>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</si>
  <si>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</si>
  <si>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</si>
  <si>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</si>
  <si>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</si>
  <si>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</si>
  <si>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</si>
  <si>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</si>
  <si>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</si>
  <si>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</si>
  <si>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</si>
  <si>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</si>
  <si>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</si>
  <si>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</si>
  <si>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</si>
  <si>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</si>
  <si>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</si>
  <si>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</si>
  <si>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</si>
  <si>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</si>
  <si>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</si>
  <si>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</si>
  <si>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</si>
  <si>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</si>
  <si>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</si>
  <si>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</si>
  <si>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</si>
  <si>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</si>
  <si>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</si>
  <si>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</si>
  <si>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</si>
  <si>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</si>
  <si>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</si>
  <si>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</si>
  <si>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</si>
  <si>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</si>
  <si>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</si>
  <si>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</si>
  <si>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</si>
  <si>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</si>
  <si>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</si>
  <si>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</si>
  <si>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</si>
  <si>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</si>
  <si>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</si>
  <si>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</si>
  <si>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</si>
  <si>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</si>
  <si>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</si>
  <si>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</si>
  <si>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</si>
  <si>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</si>
  <si>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</si>
  <si>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</si>
  <si>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</si>
  <si>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</si>
  <si>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</si>
  <si>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</si>
  <si>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</si>
  <si>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</si>
  <si>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</si>
  <si>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</si>
  <si>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</si>
  <si>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</si>
  <si>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</si>
  <si>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</si>
  <si>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</si>
  <si>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</si>
  <si>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</si>
  <si>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</si>
  <si>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</si>
  <si>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</si>
  <si>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</si>
  <si>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</si>
  <si>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</si>
  <si>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</si>
  <si>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</si>
  <si>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</si>
  <si>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</si>
  <si>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</si>
  <si>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</si>
  <si>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</si>
  <si>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</si>
  <si>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</si>
  <si>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</si>
  <si>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</si>
  <si>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</si>
  <si>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</si>
  <si>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</si>
  <si>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</si>
  <si>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</si>
  <si>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</si>
  <si>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</si>
  <si>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</si>
  <si>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</si>
  <si>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</si>
  <si>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</si>
  <si>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</si>
  <si>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</si>
  <si>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</si>
  <si>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</si>
  <si>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</si>
  <si>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</si>
  <si>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</si>
  <si>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</si>
  <si>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</si>
  <si>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</si>
  <si>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</si>
  <si>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</si>
  <si>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</si>
  <si>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</si>
  <si>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</si>
  <si>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</si>
  <si>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</si>
  <si>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</si>
  <si>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</si>
  <si>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</si>
  <si>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</si>
  <si>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</si>
  <si>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</si>
  <si>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</si>
  <si>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</si>
  <si>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</si>
  <si>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</si>
  <si>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</si>
  <si>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</si>
  <si>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</si>
  <si>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</si>
  <si>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</si>
  <si>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</si>
  <si>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</si>
  <si>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</si>
  <si>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</si>
  <si>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</si>
  <si>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</si>
  <si>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</si>
  <si>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</si>
  <si>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</si>
  <si>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</si>
  <si>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</si>
  <si>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</si>
  <si>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</si>
  <si>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</si>
  <si>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</si>
  <si>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</si>
  <si>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</si>
  <si>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</si>
  <si>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</si>
  <si>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</si>
  <si>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</si>
  <si>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</si>
  <si>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</si>
  <si>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</si>
  <si>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</si>
  <si>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</si>
  <si>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</si>
  <si>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</si>
  <si>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</si>
  <si>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</si>
  <si>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</si>
  <si>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</si>
  <si>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</si>
  <si>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</si>
  <si>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</si>
  <si>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</si>
  <si>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</si>
  <si>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</si>
  <si>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</si>
  <si>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</si>
  <si>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</si>
  <si>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</si>
  <si>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</si>
  <si>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</si>
  <si>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</si>
  <si>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</si>
  <si>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</si>
  <si>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</si>
  <si>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</si>
  <si>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</si>
  <si>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</si>
  <si>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</si>
  <si>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</si>
  <si>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</si>
  <si>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</si>
  <si>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</si>
  <si>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</si>
  <si>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</si>
  <si>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</si>
  <si>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</si>
  <si>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</si>
  <si>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</si>
  <si>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</si>
  <si>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</si>
  <si>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</si>
  <si>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</si>
  <si>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</si>
  <si>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</si>
  <si>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</si>
  <si>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</si>
  <si>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</si>
  <si>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</si>
  <si>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</si>
  <si>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</si>
  <si>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</si>
  <si>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</si>
  <si>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</si>
  <si>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</si>
  <si>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</si>
  <si>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</si>
  <si>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</si>
  <si>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</si>
  <si>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</si>
  <si>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</si>
  <si>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</si>
  <si>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</si>
  <si>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</si>
  <si>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</si>
  <si>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</si>
  <si>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</si>
  <si>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</si>
  <si>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</si>
  <si>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</si>
  <si>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</si>
  <si>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</si>
  <si>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</si>
  <si>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</si>
  <si>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</si>
  <si>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</si>
  <si>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</si>
  <si>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</si>
  <si>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</si>
  <si>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</si>
  <si>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</si>
  <si>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</si>
  <si>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</si>
  <si>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</si>
  <si>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</si>
  <si>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</si>
  <si>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</si>
  <si>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</si>
  <si>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</si>
  <si>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</si>
  <si>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</si>
  <si>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</si>
  <si>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</si>
  <si>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</si>
  <si>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</si>
  <si>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</si>
  <si>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</si>
  <si>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</si>
  <si>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</si>
  <si>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</si>
  <si>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</si>
  <si>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</si>
  <si>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</si>
  <si>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</si>
  <si>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</si>
  <si>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</si>
  <si>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</si>
  <si>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</si>
  <si>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</si>
  <si>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</si>
  <si>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</si>
  <si>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</si>
  <si>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</si>
  <si>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</si>
  <si>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</si>
  <si>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</si>
  <si>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</si>
  <si>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</si>
  <si>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</si>
  <si>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</si>
  <si>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</si>
  <si>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</si>
  <si>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</si>
  <si>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</si>
  <si>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</si>
  <si>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</si>
  <si>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</si>
  <si>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</si>
  <si>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</si>
  <si>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</si>
  <si>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</si>
  <si>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</si>
  <si>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</si>
  <si>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</si>
  <si>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</si>
  <si>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</si>
  <si>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</si>
  <si>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</si>
  <si>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</si>
  <si>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</si>
  <si>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</si>
  <si>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</si>
  <si>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</si>
  <si>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</si>
  <si>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</si>
  <si>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</si>
  <si>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</si>
  <si>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</si>
  <si>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</si>
  <si>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</si>
  <si>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</si>
  <si>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</si>
  <si>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</si>
  <si>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</si>
  <si>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</si>
  <si>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</si>
  <si>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</si>
  <si>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</si>
  <si>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</si>
  <si>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</si>
  <si>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</si>
  <si>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</si>
  <si>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</si>
  <si>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</si>
  <si>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</si>
  <si>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</si>
  <si>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</si>
  <si>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</si>
  <si>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</si>
  <si>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</si>
  <si>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</si>
  <si>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</si>
  <si>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</si>
  <si>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</si>
  <si>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</si>
  <si>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</si>
  <si>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</si>
  <si>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</si>
  <si>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</si>
  <si>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</si>
  <si>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</si>
  <si>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</si>
  <si>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</si>
  <si>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</si>
  <si>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</si>
  <si>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</si>
  <si>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</si>
  <si>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</si>
  <si>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</si>
  <si>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</si>
  <si>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</si>
  <si>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</si>
  <si>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</si>
  <si>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</si>
  <si>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</si>
  <si>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</si>
  <si>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</si>
  <si>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</si>
  <si>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</si>
  <si>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</si>
  <si>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</si>
  <si>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</si>
  <si>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</si>
  <si>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</si>
  <si>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</si>
  <si>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</si>
  <si>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</si>
  <si>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</si>
  <si>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</si>
  <si>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</si>
  <si>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</si>
  <si>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</si>
  <si>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</si>
  <si>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</si>
  <si>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</si>
  <si>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</si>
  <si>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</si>
  <si>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</si>
  <si>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</si>
  <si>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</si>
  <si>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</si>
  <si>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</si>
  <si>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</si>
  <si>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</si>
  <si>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</si>
  <si>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</si>
  <si>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</si>
  <si>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</si>
  <si>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</si>
  <si>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</si>
  <si>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</si>
  <si>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</si>
  <si>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</si>
  <si>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</si>
  <si>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</si>
  <si>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</si>
  <si>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</si>
  <si>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</si>
  <si>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</si>
  <si>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</si>
  <si>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</si>
  <si>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</si>
  <si>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</si>
  <si>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</si>
  <si>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</si>
  <si>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</si>
  <si>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</si>
  <si>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</si>
  <si>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</si>
  <si>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</si>
  <si>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</si>
  <si>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</si>
  <si>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</si>
  <si>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</si>
  <si>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</si>
  <si>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</si>
  <si>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</si>
  <si>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</si>
  <si>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</si>
  <si>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</si>
  <si>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</si>
  <si>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</si>
  <si>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</si>
  <si>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</si>
  <si>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</si>
  <si>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</si>
  <si>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</si>
  <si>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</si>
  <si>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</si>
  <si>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</si>
  <si>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</si>
  <si>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</si>
  <si>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</si>
  <si>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</si>
  <si>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</si>
  <si>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</si>
  <si>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</si>
  <si>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</si>
  <si>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</si>
  <si>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</si>
  <si>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</si>
  <si>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</si>
  <si>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</si>
  <si>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</si>
  <si>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</si>
  <si>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</si>
  <si>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</si>
  <si>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</si>
  <si>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</si>
  <si>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</si>
  <si>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</si>
  <si>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</si>
  <si>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</si>
  <si>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</si>
  <si>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</si>
  <si>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</si>
  <si>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</si>
  <si>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</si>
  <si>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</si>
  <si>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</si>
  <si>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</si>
  <si>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</si>
  <si>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</si>
  <si>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</si>
  <si>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</si>
  <si>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</si>
  <si>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</si>
  <si>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</si>
  <si>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</si>
  <si>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</si>
  <si>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</si>
  <si>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</si>
  <si>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</si>
  <si>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</si>
  <si>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</si>
  <si>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</si>
  <si>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</si>
  <si>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</si>
  <si>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</si>
  <si>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</si>
  <si>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</si>
  <si>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</si>
  <si>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</si>
  <si>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</si>
  <si>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</si>
  <si>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</si>
  <si>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</si>
  <si>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</si>
  <si>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</si>
  <si>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</si>
  <si>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</si>
  <si>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</si>
  <si>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</si>
  <si>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</si>
  <si>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</si>
  <si>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</si>
  <si>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</si>
  <si>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</si>
  <si>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</si>
  <si>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</si>
  <si>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</si>
  <si>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</si>
  <si>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</si>
  <si>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</si>
  <si>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</si>
  <si>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</si>
  <si>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</si>
  <si>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</si>
  <si>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</si>
  <si>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</si>
  <si>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</si>
  <si>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</si>
  <si>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</si>
  <si>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</si>
  <si>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</si>
  <si>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</si>
  <si>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</si>
  <si>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</si>
  <si>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</si>
  <si>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</si>
  <si>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</si>
  <si>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</si>
  <si>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</si>
  <si>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</si>
  <si>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</si>
  <si>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</si>
  <si>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</si>
  <si>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</si>
  <si>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</si>
  <si>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</si>
  <si>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</si>
  <si>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</si>
  <si>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</si>
  <si>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</si>
  <si>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</si>
  <si>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</si>
  <si>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</si>
  <si>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</si>
  <si>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</si>
  <si>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</si>
  <si>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</si>
  <si>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</si>
  <si>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</si>
  <si>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</si>
  <si>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</si>
  <si>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</si>
  <si>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</si>
  <si>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</si>
  <si>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</si>
  <si>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</si>
  <si>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</si>
  <si>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</si>
  <si>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</si>
  <si>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</si>
  <si>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</si>
  <si>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</si>
  <si>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</si>
  <si>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</si>
  <si>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</si>
  <si>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</si>
  <si>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</si>
  <si>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</si>
  <si>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</si>
  <si>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</si>
  <si>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</si>
  <si>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</si>
  <si>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</si>
  <si>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</si>
  <si>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</si>
  <si>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</si>
  <si>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</si>
  <si>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</si>
  <si>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</si>
  <si>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</si>
  <si>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</si>
  <si>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</si>
  <si>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</si>
  <si>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</si>
  <si>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</si>
  <si>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</si>
  <si>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</si>
  <si>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</si>
  <si>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</si>
  <si>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</si>
  <si>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</si>
  <si>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</si>
  <si>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</si>
  <si>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</si>
  <si>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</si>
  <si>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</si>
  <si>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</si>
  <si>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</si>
  <si>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</si>
  <si>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</si>
  <si>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</si>
  <si>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</si>
  <si>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</si>
  <si>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</si>
  <si>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</si>
  <si>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</si>
  <si>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</si>
  <si>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</si>
  <si>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</si>
  <si>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</si>
  <si>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</si>
  <si>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</si>
  <si>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</si>
  <si>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</si>
  <si>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</si>
  <si>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</si>
  <si>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</si>
  <si>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</si>
  <si>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</si>
  <si>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</si>
  <si>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</si>
  <si>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</si>
  <si>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</si>
  <si>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</si>
  <si>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</si>
  <si>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</si>
  <si>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</si>
  <si>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</si>
  <si>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</si>
  <si>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</si>
  <si>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</si>
  <si>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</si>
  <si>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</si>
  <si>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</si>
  <si>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</si>
  <si>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</si>
  <si>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</si>
  <si>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</si>
  <si>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</si>
  <si>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</si>
  <si>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</si>
  <si>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</si>
  <si>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</si>
  <si>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</si>
  <si>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</si>
  <si>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</si>
  <si>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</si>
  <si>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</si>
  <si>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</si>
  <si>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</si>
  <si>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</si>
  <si>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</si>
  <si>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</si>
  <si>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</si>
  <si>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</si>
  <si>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</si>
  <si>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</si>
  <si>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</si>
  <si>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</si>
  <si>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</si>
  <si>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</si>
  <si>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</si>
  <si>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</si>
  <si>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</si>
  <si>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</si>
  <si>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</si>
  <si>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</si>
  <si>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</si>
  <si>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</si>
  <si>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</si>
  <si>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</si>
  <si>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</si>
  <si>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</si>
  <si>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</si>
  <si>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</si>
  <si>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</si>
  <si>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</si>
  <si>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</si>
  <si>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</si>
  <si>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</si>
  <si>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</si>
  <si>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</si>
  <si>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</si>
  <si>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</si>
  <si>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</si>
  <si>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</si>
  <si>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</si>
  <si>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</si>
  <si>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</si>
  <si>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</si>
  <si>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</si>
  <si>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</si>
  <si>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</si>
  <si>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</si>
  <si>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</si>
  <si>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</si>
  <si>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</si>
  <si>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</si>
  <si>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</si>
  <si>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</si>
  <si>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</si>
  <si>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</si>
  <si>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</si>
  <si>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</si>
  <si>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</si>
  <si>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</si>
  <si>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</si>
  <si>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</si>
  <si>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</si>
  <si>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</si>
  <si>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</si>
  <si>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</si>
  <si>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</si>
  <si>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</si>
  <si>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</si>
  <si>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</si>
  <si>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</si>
  <si>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</si>
  <si>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</si>
  <si>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</si>
  <si>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</si>
  <si>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</si>
  <si>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</si>
  <si>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</si>
  <si>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</si>
  <si>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</si>
  <si>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</si>
  <si>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</si>
  <si>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</si>
  <si>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</si>
  <si>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</si>
  <si>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</si>
  <si>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</si>
  <si>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</si>
  <si>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</si>
  <si>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</si>
  <si>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</si>
  <si>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</si>
  <si>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</si>
  <si>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</si>
  <si>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</si>
  <si>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</si>
  <si>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</si>
  <si>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</si>
  <si>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</si>
  <si>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</si>
  <si>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</si>
  <si>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</si>
  <si>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</si>
  <si>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</si>
  <si>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</si>
  <si>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</si>
  <si>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</si>
  <si>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</si>
  <si>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</si>
  <si>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</si>
  <si>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</si>
  <si>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</si>
  <si>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</si>
  <si>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</si>
  <si>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</si>
  <si>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</si>
  <si>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</si>
  <si>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</si>
  <si>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</si>
  <si>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</si>
  <si>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</si>
  <si>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</si>
  <si>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</si>
  <si>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</si>
  <si>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</si>
  <si>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</si>
  <si>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</si>
  <si>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</si>
  <si>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</si>
  <si>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</si>
  <si>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</si>
  <si>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</si>
  <si>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</si>
  <si>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</si>
  <si>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</si>
  <si>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</si>
  <si>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</si>
  <si>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</si>
  <si>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</si>
  <si>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</si>
  <si>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</si>
  <si>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</si>
  <si>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</si>
  <si>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</si>
  <si>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</si>
  <si>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</si>
  <si>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</si>
  <si>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</si>
  <si>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</si>
  <si>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</si>
  <si>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</si>
  <si>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</si>
  <si>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</si>
  <si>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</si>
  <si>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</si>
  <si>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</si>
  <si>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</si>
  <si>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</si>
  <si>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</si>
  <si>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</si>
  <si>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</si>
  <si>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</si>
  <si>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</si>
  <si>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</si>
  <si>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</si>
  <si>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</si>
  <si>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</si>
  <si>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</si>
  <si>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</si>
  <si>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</si>
  <si>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</si>
  <si>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</si>
  <si>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</si>
  <si>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</si>
  <si>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</si>
  <si>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</si>
  <si>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</si>
  <si>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</si>
  <si>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</si>
  <si>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</si>
  <si>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</si>
  <si>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</si>
  <si>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</si>
  <si>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</si>
  <si>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</si>
  <si>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</si>
  <si>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</si>
  <si>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</si>
  <si>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</si>
  <si>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</si>
  <si>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</si>
  <si>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</si>
  <si>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</si>
  <si>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</si>
  <si>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</si>
  <si>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</si>
  <si>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</si>
  <si>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</si>
  <si>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</si>
  <si>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</si>
  <si>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</si>
  <si>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</si>
  <si>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</si>
  <si>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</si>
  <si>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</si>
  <si>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</si>
  <si>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</si>
  <si>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</si>
  <si>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</si>
  <si>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</si>
  <si>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</si>
  <si>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</si>
  <si>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</si>
  <si>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</si>
  <si>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</si>
  <si>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</si>
  <si>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</si>
  <si>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</si>
  <si>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</si>
  <si>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</si>
  <si>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</si>
  <si>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</si>
  <si>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</si>
  <si>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</si>
  <si>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</si>
  <si>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</si>
  <si>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</si>
  <si>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</si>
  <si>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</si>
  <si>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</si>
  <si>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</si>
  <si>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</si>
  <si>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</si>
  <si>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</si>
  <si>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</si>
  <si>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</si>
  <si>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</si>
  <si>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</si>
  <si>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</si>
  <si>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</si>
  <si>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</si>
  <si>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</si>
  <si>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</si>
  <si>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</si>
  <si>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</si>
  <si>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</si>
  <si>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</si>
  <si>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</si>
  <si>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</si>
  <si>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</si>
  <si>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</si>
  <si>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</si>
  <si>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</si>
  <si>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</si>
  <si>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</si>
  <si>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</si>
  <si>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</si>
  <si>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</si>
  <si>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</si>
  <si>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</si>
  <si>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</si>
  <si>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</si>
  <si>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</si>
  <si>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</si>
  <si>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</si>
  <si>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</si>
  <si>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</si>
  <si>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</si>
  <si>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</si>
  <si>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</si>
  <si>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</si>
  <si>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</si>
  <si>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</si>
  <si>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</si>
  <si>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</si>
  <si>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</si>
  <si>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</si>
  <si>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</si>
  <si>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</si>
  <si>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</si>
  <si>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</si>
  <si>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</si>
  <si>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</si>
  <si>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</si>
  <si>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</si>
  <si>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</si>
  <si>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</si>
  <si>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</si>
  <si>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</si>
  <si>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</si>
  <si>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</si>
  <si>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</si>
  <si>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</si>
  <si>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</si>
  <si>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</si>
  <si>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</si>
  <si>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</si>
  <si>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</si>
  <si>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</si>
  <si>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</si>
  <si>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</si>
  <si>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</si>
  <si>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</si>
  <si>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</si>
  <si>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</si>
  <si>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</si>
  <si>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</si>
  <si>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</si>
  <si>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</si>
  <si>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</si>
  <si>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</si>
  <si>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</si>
  <si>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</si>
  <si>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</si>
  <si>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</si>
  <si>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</si>
  <si>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</si>
  <si>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</si>
  <si>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</si>
  <si>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</si>
  <si>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</si>
  <si>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</si>
  <si>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</si>
  <si>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</si>
  <si>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</si>
  <si>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</si>
  <si>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</si>
  <si>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</si>
  <si>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</si>
  <si>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</si>
  <si>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</si>
  <si>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</si>
  <si>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</si>
  <si>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</si>
  <si>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</si>
  <si>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</si>
  <si>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</si>
  <si>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</si>
  <si>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</si>
  <si>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</si>
  <si>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</si>
  <si>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</si>
  <si>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</si>
  <si>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</si>
  <si>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</si>
  <si>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</si>
  <si>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</si>
  <si>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</si>
  <si>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</si>
  <si>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</si>
  <si>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</si>
  <si>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</si>
  <si>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</si>
  <si>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</si>
  <si>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</si>
  <si>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</si>
  <si>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</si>
  <si>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</si>
  <si>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</si>
  <si>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</si>
  <si>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</si>
  <si>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</si>
  <si>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</si>
  <si>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</si>
  <si>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</si>
  <si>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</si>
  <si>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</si>
  <si>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</si>
  <si>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</si>
  <si>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</si>
  <si>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</si>
  <si>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</si>
  <si>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</si>
  <si>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</si>
  <si>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</si>
  <si>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</si>
  <si>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</si>
  <si>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</si>
  <si>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</si>
  <si>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</si>
  <si>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</si>
  <si>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</si>
  <si>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</si>
  <si>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</si>
  <si>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</si>
  <si>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</si>
  <si>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</si>
  <si>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</si>
  <si>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</si>
  <si>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</si>
  <si>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</si>
  <si>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</si>
  <si>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</si>
  <si>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</si>
  <si>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</si>
  <si>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</si>
  <si>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</si>
  <si>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</si>
  <si>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</si>
  <si>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</si>
  <si>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</si>
  <si>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</si>
  <si>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</si>
  <si>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</si>
  <si>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</si>
  <si>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</si>
  <si>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</si>
  <si>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</si>
  <si>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</si>
  <si>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</si>
  <si>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</si>
  <si>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</si>
  <si>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</si>
  <si>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</si>
  <si>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</si>
  <si>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</si>
  <si>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</si>
  <si>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</si>
  <si>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</si>
  <si>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</si>
  <si>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</si>
  <si>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</si>
  <si>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</si>
  <si>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</si>
  <si>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</si>
  <si>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</si>
  <si>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</si>
  <si>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</si>
  <si>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</si>
  <si>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</si>
  <si>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</si>
  <si>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</si>
  <si>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</si>
  <si>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</si>
  <si>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</si>
  <si>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</si>
  <si>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</si>
  <si>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</si>
  <si>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</si>
  <si>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</si>
  <si>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</si>
  <si>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</si>
  <si>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</si>
  <si>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</si>
  <si>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</si>
  <si>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</si>
  <si>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</si>
  <si>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</si>
  <si>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</si>
  <si>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</si>
  <si>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</si>
  <si>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</si>
  <si>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</si>
  <si>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</si>
  <si>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</si>
  <si>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</si>
  <si>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</si>
  <si>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</si>
  <si>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</si>
  <si>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</si>
  <si>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</si>
  <si>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</si>
  <si>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</si>
  <si>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</si>
  <si>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</si>
  <si>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</si>
  <si>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</si>
  <si>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</si>
  <si>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</si>
  <si>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</si>
  <si>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</si>
  <si>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</si>
  <si>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</si>
  <si>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</si>
  <si>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</si>
  <si>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</si>
  <si>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</si>
  <si>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</si>
  <si>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</si>
  <si>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</si>
  <si>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</si>
  <si>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</si>
  <si>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</si>
  <si>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</si>
  <si>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</si>
  <si>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</si>
  <si>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</si>
  <si>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</si>
  <si>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</si>
  <si>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</si>
  <si>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</si>
  <si>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</si>
  <si>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</si>
  <si>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</si>
  <si>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</si>
  <si>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</si>
  <si>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</si>
  <si>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</si>
  <si>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</si>
  <si>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</si>
  <si>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</si>
  <si>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</si>
  <si>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</si>
  <si>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</si>
  <si>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</si>
  <si>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</si>
  <si>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</si>
  <si>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</si>
  <si>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</si>
  <si>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</si>
  <si>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</si>
  <si>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</si>
  <si>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</si>
  <si>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</si>
  <si>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</si>
  <si>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</si>
  <si>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</si>
  <si>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</si>
  <si>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</si>
  <si>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</si>
  <si>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</si>
  <si>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</si>
  <si>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</si>
  <si>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</si>
  <si>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</si>
  <si>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</si>
  <si>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</si>
  <si>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</si>
  <si>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</si>
  <si>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</si>
  <si>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</si>
  <si>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</si>
  <si>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</si>
  <si>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</si>
  <si>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</si>
  <si>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</si>
  <si>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</si>
  <si>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</si>
  <si>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</si>
  <si>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</si>
  <si>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</si>
  <si>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</si>
  <si>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</si>
  <si>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</si>
  <si>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</si>
  <si>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</si>
  <si>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</si>
  <si>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</si>
  <si>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</si>
  <si>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</si>
  <si>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</si>
  <si>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</si>
  <si>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</si>
  <si>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</si>
  <si>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</si>
  <si>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</si>
  <si>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</si>
  <si>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</si>
  <si>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</si>
  <si>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</si>
  <si>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</si>
  <si>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</si>
  <si>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</si>
  <si>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</si>
  <si>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</si>
  <si>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</si>
  <si>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</si>
  <si>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</si>
  <si>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</si>
  <si>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</si>
  <si>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</si>
  <si>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</si>
  <si>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</si>
  <si>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</si>
  <si>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</si>
  <si>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</si>
  <si>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</si>
  <si>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</si>
  <si>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</si>
  <si>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</si>
  <si>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</si>
  <si>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</si>
  <si>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</si>
  <si>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</si>
  <si>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</si>
  <si>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</si>
  <si>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</si>
  <si>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</si>
  <si>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</si>
  <si>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</si>
  <si>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</si>
  <si>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</si>
  <si>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</si>
  <si>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</si>
  <si>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</si>
  <si>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</si>
  <si>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</si>
  <si>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</si>
  <si>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</si>
  <si>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</si>
  <si>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</si>
  <si>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</si>
  <si>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</si>
  <si>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</si>
  <si>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</si>
  <si>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</si>
  <si>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</si>
  <si>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</si>
  <si>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</si>
  <si>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</si>
  <si>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</si>
  <si>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</si>
  <si>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</si>
  <si>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</si>
  <si>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</si>
  <si>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</si>
  <si>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</si>
  <si>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</si>
  <si>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</si>
  <si>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</si>
  <si>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</si>
  <si>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</si>
  <si>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</si>
  <si>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</si>
  <si>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</si>
  <si>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</si>
  <si>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</si>
  <si>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</si>
  <si>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</si>
  <si>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</si>
  <si>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</si>
  <si>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</si>
  <si>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</si>
  <si>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</si>
  <si>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</si>
  <si>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</si>
  <si>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</si>
  <si>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</si>
  <si>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</si>
  <si>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</si>
  <si>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</si>
  <si>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</si>
  <si>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</si>
  <si>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</si>
  <si>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</si>
  <si>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</si>
  <si>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</si>
  <si>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</si>
  <si>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</si>
  <si>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</si>
  <si>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</si>
  <si>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</si>
  <si>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</si>
  <si>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</si>
  <si>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</si>
  <si>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</si>
  <si>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</si>
  <si>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</si>
  <si>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</si>
  <si>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</si>
  <si>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</si>
  <si>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</si>
  <si>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</si>
  <si>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</si>
  <si>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</si>
  <si>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</si>
  <si>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</si>
  <si>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</si>
  <si>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</si>
  <si>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</si>
  <si>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</si>
  <si>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</si>
  <si>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</si>
  <si>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</si>
  <si>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</si>
  <si>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</si>
  <si>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</si>
  <si>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</si>
  <si>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</si>
  <si>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</si>
  <si>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</si>
  <si>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</si>
  <si>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</si>
  <si>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</si>
  <si>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</si>
  <si>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</si>
  <si>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</si>
  <si>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</si>
  <si>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</si>
  <si>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</si>
  <si>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</si>
  <si>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</si>
  <si>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</si>
  <si>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</si>
  <si>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</si>
  <si>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</si>
  <si>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</si>
  <si>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</si>
  <si>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</si>
  <si>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</si>
  <si>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</si>
  <si>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</si>
  <si>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</si>
  <si>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</si>
  <si>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</si>
  <si>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</si>
  <si>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</si>
  <si>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</si>
  <si>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</si>
  <si>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</si>
  <si>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</si>
  <si>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</si>
  <si>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</si>
  <si>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</si>
  <si>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</si>
  <si>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</si>
  <si>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</si>
  <si>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</si>
  <si>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</si>
  <si>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</si>
  <si>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</si>
  <si>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</si>
  <si>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</si>
  <si>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</si>
  <si>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</si>
  <si>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</si>
  <si>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</si>
  <si>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</si>
  <si>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</si>
  <si>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</si>
  <si>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</si>
  <si>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</si>
  <si>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</si>
  <si>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</si>
  <si>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</si>
  <si>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</si>
  <si>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</si>
  <si>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</si>
  <si>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</si>
  <si>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</si>
  <si>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</si>
  <si>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</si>
  <si>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</si>
  <si>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</si>
  <si>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</si>
  <si>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</si>
  <si>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</si>
  <si>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</si>
  <si>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</si>
  <si>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</si>
  <si>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</si>
  <si>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</si>
  <si>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</si>
  <si>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</si>
  <si>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</si>
  <si>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</si>
  <si>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</si>
  <si>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</si>
  <si>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</si>
  <si>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</si>
  <si>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</si>
  <si>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</si>
  <si>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</si>
  <si>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</si>
  <si>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</si>
  <si>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</si>
  <si>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</si>
  <si>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</si>
  <si>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</si>
  <si>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</si>
  <si>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</si>
  <si>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</si>
  <si>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</si>
  <si>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</si>
  <si>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</si>
  <si>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</si>
  <si>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</si>
  <si>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</si>
  <si>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</si>
  <si>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</si>
  <si>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</si>
  <si>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</si>
  <si>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</si>
  <si>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</si>
  <si>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</si>
  <si>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</si>
  <si>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</si>
  <si>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</si>
  <si>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</si>
  <si>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</si>
  <si>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</si>
  <si>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</si>
  <si>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</si>
  <si>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</si>
  <si>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</si>
  <si>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</si>
  <si>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</si>
  <si>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</si>
  <si>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</si>
  <si>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</si>
  <si>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</si>
  <si>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</si>
  <si>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</si>
  <si>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</si>
  <si>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</si>
  <si>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</si>
  <si>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</si>
  <si>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</si>
  <si>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</si>
  <si>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</si>
  <si>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</si>
  <si>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</si>
  <si>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</si>
  <si>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</si>
  <si>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</si>
  <si>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</si>
  <si>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</si>
  <si>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</si>
  <si>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</si>
  <si>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</si>
  <si>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</si>
  <si>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</si>
  <si>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</si>
  <si>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</si>
  <si>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</si>
  <si>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</si>
  <si>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</si>
  <si>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</si>
  <si>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</si>
  <si>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</si>
  <si>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</si>
  <si>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</si>
  <si>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</si>
  <si>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</si>
  <si>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</si>
  <si>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</si>
  <si>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</si>
  <si>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</si>
  <si>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</si>
  <si>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</si>
  <si>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</si>
  <si>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</si>
  <si>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</si>
  <si>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</si>
  <si>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</si>
  <si>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</si>
  <si>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</si>
  <si>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</si>
  <si>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</si>
  <si>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</si>
  <si>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</si>
  <si>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</si>
  <si>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</si>
  <si>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</si>
  <si>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</si>
  <si>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</si>
  <si>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</si>
  <si>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</si>
  <si>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</si>
  <si>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</si>
  <si>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</si>
  <si>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</si>
  <si>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</si>
  <si>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</si>
  <si>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</si>
  <si>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</si>
  <si>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</si>
  <si>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</si>
  <si>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</si>
  <si>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</si>
  <si>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</si>
  <si>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</si>
  <si>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</si>
  <si>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</si>
  <si>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</si>
  <si>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</si>
  <si>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</si>
  <si>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</si>
  <si>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</si>
  <si>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</si>
  <si>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</si>
  <si>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</si>
  <si>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</si>
  <si>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</si>
  <si>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</si>
  <si>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</si>
  <si>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</si>
  <si>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</si>
  <si>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</si>
  <si>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</si>
  <si>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</si>
  <si>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</si>
  <si>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</si>
  <si>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</si>
  <si>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</si>
  <si>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</si>
  <si>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</si>
  <si>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</si>
  <si>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</si>
  <si>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</si>
  <si>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</si>
  <si>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</si>
  <si>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</si>
  <si>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</si>
  <si>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</si>
  <si>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</si>
  <si>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</si>
  <si>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</si>
  <si>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</si>
  <si>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</si>
  <si>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</si>
  <si>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</si>
  <si>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</si>
  <si>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</si>
  <si>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</si>
  <si>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</si>
  <si>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</si>
  <si>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</si>
  <si>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</si>
  <si>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</si>
  <si>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</si>
  <si>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</si>
  <si>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</si>
  <si>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</si>
  <si>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</si>
  <si>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</si>
  <si>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</si>
  <si>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</si>
  <si>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</si>
  <si>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</si>
  <si>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</si>
  <si>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</si>
  <si>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</si>
  <si>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</si>
  <si>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</si>
  <si>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</si>
  <si>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</si>
  <si>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</si>
  <si>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</si>
  <si>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</si>
  <si>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</si>
  <si>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</si>
  <si>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</si>
  <si>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</si>
  <si>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</si>
  <si>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</si>
  <si>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</si>
  <si>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</si>
  <si>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</si>
  <si>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</si>
  <si>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</si>
  <si>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</si>
  <si>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</si>
  <si>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</si>
  <si>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</si>
  <si>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</si>
  <si>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</si>
  <si>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</si>
  <si>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</si>
  <si>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</si>
  <si>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</si>
  <si>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</si>
  <si>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</si>
  <si>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</si>
  <si>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</si>
  <si>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</si>
  <si>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</si>
  <si>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</si>
  <si>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</si>
  <si>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</si>
  <si>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</si>
  <si>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</si>
  <si>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</si>
  <si>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</si>
  <si>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</si>
  <si>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</si>
  <si>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</si>
  <si>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</si>
  <si>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</si>
  <si>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</si>
  <si>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</si>
  <si>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</si>
  <si>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</si>
  <si>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</si>
  <si>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</si>
  <si>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</si>
  <si>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</si>
  <si>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</si>
  <si>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</si>
  <si>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</si>
  <si>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</si>
  <si>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</si>
  <si>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</si>
  <si>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</si>
  <si>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</si>
  <si>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</si>
  <si>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</si>
  <si>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</si>
  <si>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</si>
  <si>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</si>
  <si>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</si>
  <si>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</si>
  <si>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</si>
  <si>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</si>
  <si>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</si>
  <si>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</si>
  <si>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</si>
  <si>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</si>
  <si>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</si>
  <si>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</si>
  <si>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</si>
  <si>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</si>
  <si>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</si>
  <si>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</si>
  <si>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</si>
  <si>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</si>
  <si>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</si>
  <si>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</si>
  <si>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</si>
  <si>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</si>
  <si>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</si>
  <si>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</si>
  <si>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</si>
  <si>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</si>
  <si>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</si>
  <si>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</si>
  <si>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</si>
  <si>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</si>
  <si>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</si>
  <si>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</si>
  <si>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</si>
  <si>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</si>
  <si>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</si>
  <si>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</si>
  <si>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</si>
  <si>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</si>
  <si>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</si>
  <si>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</si>
  <si>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</si>
  <si>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</si>
  <si>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</si>
  <si>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</si>
  <si>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</si>
  <si>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</si>
  <si>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</si>
  <si>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</si>
  <si>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</si>
  <si>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</si>
  <si>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</si>
  <si>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</si>
  <si>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</si>
  <si>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</si>
  <si>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</si>
  <si>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</si>
  <si>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</si>
  <si>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</si>
  <si>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</si>
  <si>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</si>
  <si>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</si>
  <si>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</si>
  <si>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</si>
  <si>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</si>
  <si>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</si>
  <si>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</si>
  <si>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</si>
  <si>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</si>
  <si>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</si>
  <si>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</si>
  <si>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</si>
  <si>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</si>
  <si>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</si>
  <si>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</si>
  <si>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</si>
  <si>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</si>
  <si>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</si>
  <si>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</si>
  <si>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</si>
  <si>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</si>
  <si>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</si>
  <si>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</si>
  <si>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</si>
  <si>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</si>
  <si>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</si>
  <si>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</si>
  <si>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</si>
  <si>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</si>
  <si>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</si>
  <si>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</si>
  <si>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</si>
  <si>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</si>
  <si>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</si>
  <si>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</si>
  <si>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</si>
  <si>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</si>
  <si>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</si>
  <si>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</si>
  <si>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</si>
  <si>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</si>
  <si>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</si>
  <si>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</si>
  <si>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</si>
  <si>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</si>
  <si>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</si>
  <si>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</si>
  <si>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</si>
  <si>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</si>
  <si>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</si>
  <si>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</si>
  <si>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</si>
  <si>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</si>
  <si>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</si>
  <si>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</si>
  <si>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</si>
  <si>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</si>
  <si>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</si>
  <si>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</si>
  <si>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</si>
  <si>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</si>
  <si>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</si>
  <si>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</si>
  <si>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</si>
  <si>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</si>
  <si>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</si>
  <si>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</si>
  <si>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</si>
  <si>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</si>
  <si>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</si>
  <si>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</si>
  <si>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</si>
  <si>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</si>
  <si>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</si>
  <si>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</si>
  <si>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</si>
  <si>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</si>
  <si>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</si>
  <si>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</si>
  <si>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</si>
  <si>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</si>
  <si>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</si>
  <si>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</si>
  <si>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</si>
  <si>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</si>
  <si>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</si>
  <si>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</si>
  <si>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</si>
  <si>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</si>
  <si>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</si>
  <si>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</si>
  <si>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</si>
  <si>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</si>
  <si>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</si>
  <si>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</si>
  <si>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</si>
  <si>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</si>
  <si>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</si>
  <si>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</si>
  <si>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</si>
  <si>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</si>
  <si>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</si>
  <si>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</si>
  <si>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</si>
  <si>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</si>
  <si>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</si>
  <si>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</si>
  <si>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</si>
  <si>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</si>
  <si>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</si>
  <si>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</si>
  <si>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</si>
  <si>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</si>
  <si>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</si>
  <si>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</si>
  <si>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</si>
  <si>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</si>
  <si>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</si>
  <si>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</si>
  <si>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</si>
  <si>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</si>
  <si>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</si>
  <si>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</si>
  <si>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</si>
  <si>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</si>
  <si>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</si>
  <si>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</si>
  <si>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</si>
  <si>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</si>
  <si>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</si>
  <si>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</si>
  <si>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</si>
  <si>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</si>
  <si>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</si>
  <si>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</si>
  <si>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</si>
  <si>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</si>
  <si>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</si>
  <si>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</si>
  <si>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</si>
  <si>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</si>
  <si>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</si>
  <si>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</si>
  <si>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</si>
  <si>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</si>
  <si>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</si>
  <si>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</si>
  <si>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</si>
  <si>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</si>
  <si>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</si>
  <si>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</si>
  <si>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</si>
  <si>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</si>
  <si>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</si>
  <si>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</si>
  <si>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</si>
  <si>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</si>
  <si>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</si>
  <si>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</si>
  <si>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</si>
  <si>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</si>
  <si>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</si>
  <si>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</si>
  <si>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</si>
  <si>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</si>
  <si>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</si>
  <si>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</si>
  <si>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</si>
  <si>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</si>
  <si>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</si>
  <si>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</si>
  <si>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</si>
  <si>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</si>
  <si>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</si>
  <si>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</si>
  <si>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</si>
  <si>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</si>
  <si>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</si>
  <si>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</si>
  <si>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</si>
  <si>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</si>
  <si>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</si>
  <si>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</si>
  <si>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</si>
  <si>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</si>
  <si>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</si>
  <si>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</si>
  <si>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</si>
  <si>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</si>
  <si>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</si>
  <si>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</si>
  <si>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</si>
  <si>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</si>
  <si>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</si>
  <si>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</si>
  <si>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</si>
  <si>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</si>
  <si>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</si>
  <si>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</si>
  <si>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</si>
  <si>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</si>
  <si>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</si>
  <si>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</si>
  <si>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</si>
  <si>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</si>
  <si>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</si>
  <si>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</si>
  <si>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</si>
  <si>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</si>
  <si>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</si>
  <si>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</si>
  <si>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</si>
  <si>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</si>
  <si>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</si>
  <si>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</si>
  <si>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</si>
  <si>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</si>
  <si>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</si>
  <si>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</si>
  <si>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</si>
  <si>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</si>
  <si>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</si>
  <si>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</si>
  <si>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</si>
  <si>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</si>
  <si>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</si>
  <si>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</si>
  <si>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</si>
  <si>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</si>
  <si>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</si>
  <si>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</si>
  <si>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</si>
  <si>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</si>
  <si>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</si>
  <si>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</si>
  <si>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</si>
  <si>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</si>
  <si>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</si>
  <si>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</si>
  <si>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</si>
  <si>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</si>
  <si>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</si>
  <si>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</si>
  <si>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</si>
  <si>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</si>
  <si>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</si>
  <si>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</si>
  <si>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</si>
  <si>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</si>
  <si>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</si>
  <si>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</si>
  <si>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</si>
  <si>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</si>
  <si>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</si>
  <si>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</si>
  <si>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</si>
  <si>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</si>
  <si>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</si>
  <si>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</si>
  <si>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</si>
  <si>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</si>
  <si>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</si>
  <si>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</si>
  <si>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</si>
  <si>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</si>
  <si>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</si>
  <si>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</si>
  <si>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</si>
  <si>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</si>
  <si>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</si>
  <si>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</si>
  <si>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</si>
  <si>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</si>
  <si>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</si>
  <si>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</si>
  <si>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</si>
  <si>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</si>
  <si>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</si>
  <si>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</si>
  <si>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</si>
  <si>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</si>
  <si>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</si>
  <si>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</si>
  <si>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</si>
  <si>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</si>
  <si>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</si>
  <si>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</si>
  <si>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</si>
  <si>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</si>
  <si>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</si>
  <si>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</si>
  <si>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</si>
  <si>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</si>
  <si>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</si>
  <si>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</si>
  <si>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</si>
  <si>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</si>
  <si>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</si>
  <si>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</si>
  <si>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</si>
  <si>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</si>
  <si>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</si>
  <si>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</si>
  <si>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</si>
  <si>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</si>
  <si>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</si>
  <si>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</si>
  <si>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</si>
  <si>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</si>
  <si>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</si>
  <si>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</si>
  <si>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</si>
  <si>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</si>
  <si>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</si>
  <si>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</si>
  <si>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</si>
  <si>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</si>
  <si>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</si>
  <si>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</si>
  <si>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</si>
  <si>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</si>
  <si>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</si>
  <si>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</si>
  <si>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</si>
  <si>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</si>
  <si>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</si>
  <si>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</si>
  <si>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</si>
  <si>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</si>
  <si>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</si>
  <si>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</si>
  <si>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</si>
  <si>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</si>
  <si>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</si>
  <si>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</si>
  <si>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</si>
  <si>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</si>
  <si>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</si>
  <si>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</si>
  <si>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</si>
  <si>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</si>
  <si>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</si>
  <si>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</si>
  <si>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</si>
  <si>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</si>
  <si>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</si>
  <si>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</si>
  <si>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</si>
  <si>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</si>
  <si>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</si>
  <si>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</si>
  <si>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</si>
  <si>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</si>
  <si>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</si>
  <si>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</si>
  <si>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</si>
  <si>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</si>
  <si>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</si>
  <si>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</si>
  <si>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</si>
  <si>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</si>
  <si>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</si>
  <si>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</si>
  <si>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</si>
  <si>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</si>
  <si>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</si>
  <si>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</si>
  <si>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</si>
  <si>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</si>
  <si>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</si>
  <si>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</si>
  <si>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</si>
  <si>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</si>
  <si>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</si>
  <si>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</si>
  <si>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</si>
  <si>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</si>
  <si>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</si>
  <si>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</si>
  <si>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</si>
  <si>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</si>
  <si>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</si>
  <si>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</si>
  <si>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</si>
  <si>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</si>
  <si>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</si>
  <si>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</si>
  <si>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</si>
  <si>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</si>
  <si>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</si>
  <si>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</si>
  <si>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</si>
  <si>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</si>
  <si>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</si>
  <si>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</si>
  <si>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</si>
  <si>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</si>
  <si>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</si>
  <si>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</si>
  <si>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</si>
  <si>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</si>
  <si>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</si>
  <si>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</si>
  <si>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</si>
  <si>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</si>
  <si>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</si>
  <si>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</si>
  <si>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</si>
  <si>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</si>
  <si>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</si>
  <si>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</si>
  <si>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</si>
  <si>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</si>
  <si>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</si>
  <si>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</si>
  <si>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</si>
  <si>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</si>
  <si>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</si>
  <si>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</si>
  <si>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</si>
  <si>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</si>
  <si>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</si>
  <si>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</si>
  <si>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</si>
  <si>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</si>
  <si>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</si>
  <si>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</si>
  <si>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</si>
  <si>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</si>
  <si>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</si>
  <si>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</si>
  <si>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</si>
  <si>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</si>
  <si>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</si>
  <si>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</si>
  <si>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</si>
  <si>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</si>
  <si>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</si>
  <si>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</si>
  <si>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</si>
  <si>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</si>
  <si>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</si>
  <si>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</si>
  <si>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</si>
  <si>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</si>
  <si>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</si>
  <si>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</si>
  <si>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</si>
  <si>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</si>
  <si>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</si>
  <si>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</si>
  <si>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</si>
  <si>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</si>
  <si>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</si>
  <si>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</si>
  <si>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</si>
  <si>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</si>
  <si>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</si>
  <si>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</si>
  <si>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</si>
  <si>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</si>
  <si>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</si>
  <si>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</si>
  <si>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</si>
  <si>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</si>
  <si>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</si>
  <si>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</si>
  <si>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</si>
  <si>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</si>
  <si>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</si>
  <si>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</si>
  <si>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</si>
  <si>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</si>
  <si>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</si>
  <si>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</si>
  <si>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</si>
  <si>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</si>
  <si>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</si>
  <si>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</si>
  <si>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</si>
  <si>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</si>
  <si>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</si>
  <si>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</si>
  <si>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</si>
  <si>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</si>
  <si>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</si>
  <si>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</si>
  <si>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</si>
  <si>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</si>
  <si>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</si>
  <si>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</si>
  <si>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</si>
  <si>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</si>
  <si>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</si>
  <si>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</si>
  <si>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</si>
  <si>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</si>
  <si>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</si>
  <si>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</si>
  <si>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</si>
  <si>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</si>
  <si>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</si>
  <si>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</si>
  <si>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</si>
  <si>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</si>
  <si>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</si>
  <si>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</si>
  <si>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</si>
  <si>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</si>
  <si>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</si>
  <si>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</si>
  <si>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</si>
  <si>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</si>
  <si>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</si>
  <si>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</si>
  <si>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</si>
  <si>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</si>
  <si>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</si>
  <si>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</si>
  <si>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</si>
  <si>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</si>
  <si>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</si>
  <si>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</si>
  <si>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</si>
  <si>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</si>
  <si>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</si>
  <si>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</si>
  <si>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</si>
  <si>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</si>
  <si>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</si>
  <si>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</si>
  <si>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</si>
  <si>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</si>
  <si>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</si>
  <si>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</si>
  <si>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</si>
  <si>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</si>
  <si>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</si>
  <si>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</si>
  <si>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</si>
  <si>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</si>
  <si>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</si>
  <si>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</si>
  <si>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</si>
  <si>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</si>
  <si>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</si>
  <si>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</si>
  <si>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</si>
  <si>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</si>
  <si>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</si>
  <si>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</si>
  <si>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</si>
  <si>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</si>
  <si>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</si>
  <si>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</si>
  <si>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</si>
  <si>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</si>
  <si>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</si>
  <si>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</si>
  <si>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</si>
  <si>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</si>
  <si>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</si>
  <si>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</si>
  <si>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</si>
  <si>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</si>
  <si>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</si>
  <si>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</si>
  <si>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</si>
  <si>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</si>
  <si>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</si>
  <si>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</si>
  <si>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</si>
  <si>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</si>
  <si>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</si>
  <si>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</si>
  <si>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</si>
  <si>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</si>
  <si>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</si>
  <si>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</si>
  <si>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</si>
  <si>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</si>
  <si>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</si>
  <si>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</si>
  <si>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</si>
  <si>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</si>
  <si>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</si>
  <si>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</si>
  <si>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</si>
  <si>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</si>
  <si>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</si>
  <si>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</si>
  <si>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</si>
  <si>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</si>
  <si>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</si>
  <si>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</si>
  <si>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</si>
  <si>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</si>
  <si>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</si>
  <si>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</si>
  <si>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</si>
  <si>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</si>
  <si>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</si>
  <si>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</si>
  <si>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</si>
  <si>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</si>
  <si>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</si>
  <si>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</si>
  <si>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</si>
  <si>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</si>
  <si>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</si>
  <si>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</si>
  <si>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</si>
  <si>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</si>
  <si>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</si>
  <si>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</si>
  <si>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</si>
  <si>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</si>
  <si>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</si>
  <si>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</si>
  <si>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</si>
  <si>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</si>
  <si>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</si>
  <si>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</si>
  <si>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</si>
  <si>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</si>
  <si>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</si>
  <si>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</si>
  <si>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</si>
  <si>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</si>
  <si>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</si>
  <si>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</si>
  <si>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</si>
  <si>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</si>
  <si>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</si>
  <si>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</si>
  <si>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</si>
  <si>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</si>
  <si>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</si>
  <si>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</si>
  <si>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</si>
  <si>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</si>
  <si>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</si>
  <si>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</si>
  <si>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</si>
  <si>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</si>
  <si>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</si>
  <si>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</si>
  <si>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</si>
  <si>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</si>
  <si>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</si>
  <si>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</si>
  <si>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</si>
  <si>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</si>
  <si>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</si>
  <si>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</si>
  <si>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</si>
  <si>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</si>
  <si>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</si>
  <si>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</si>
  <si>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</si>
  <si>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</si>
  <si>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</si>
  <si>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</si>
  <si>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</si>
  <si>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</si>
  <si>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</si>
  <si>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</si>
  <si>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</si>
  <si>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</si>
  <si>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</si>
  <si>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</si>
  <si>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</si>
  <si>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</si>
  <si>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</si>
  <si>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</si>
  <si>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</si>
  <si>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</si>
  <si>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</si>
  <si>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</si>
  <si>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</si>
  <si>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</si>
  <si>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</si>
  <si>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</si>
  <si>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</si>
  <si>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</si>
  <si>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</si>
  <si>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</si>
  <si>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</si>
  <si>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</si>
  <si>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</si>
  <si>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</si>
  <si>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</si>
  <si>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</si>
  <si>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</si>
  <si>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</si>
  <si>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</si>
  <si>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</si>
  <si>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</si>
  <si>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</si>
  <si>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</si>
  <si>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</si>
  <si>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</si>
  <si>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</si>
  <si>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</si>
  <si>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</si>
  <si>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</si>
  <si>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</si>
  <si>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</si>
  <si>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</si>
  <si>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</si>
  <si>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</si>
  <si>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</si>
  <si>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</si>
  <si>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</si>
  <si>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</si>
  <si>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</si>
  <si>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</si>
  <si>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</si>
  <si>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</si>
  <si>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</si>
  <si>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</si>
  <si>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</si>
  <si>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</si>
  <si>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</si>
  <si>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</si>
  <si>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</si>
  <si>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</si>
  <si>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</si>
  <si>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</si>
  <si>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</si>
  <si>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</si>
  <si>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</si>
  <si>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</si>
  <si>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</si>
  <si>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</si>
  <si>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</si>
  <si>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</si>
  <si>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</si>
  <si>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</si>
  <si>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</si>
  <si>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</si>
  <si>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</si>
  <si>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</si>
  <si>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</si>
  <si>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</si>
  <si>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</si>
  <si>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</si>
  <si>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</si>
  <si>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</si>
  <si>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</si>
  <si>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</si>
  <si>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</si>
  <si>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</si>
  <si>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</si>
  <si>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</si>
  <si>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</si>
  <si>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</si>
  <si>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</si>
  <si>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</si>
  <si>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</si>
  <si>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</si>
  <si>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</si>
  <si>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</si>
  <si>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</si>
  <si>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</si>
  <si>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</si>
  <si>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</si>
  <si>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</si>
  <si>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</si>
  <si>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</si>
  <si>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</si>
  <si>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</si>
  <si>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</si>
  <si>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</si>
  <si>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</si>
  <si>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</si>
  <si>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</si>
  <si>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</si>
  <si>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</si>
  <si>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</si>
  <si>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</si>
  <si>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</si>
  <si>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</si>
  <si>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</si>
  <si>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</si>
  <si>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</si>
  <si>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</si>
  <si>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</si>
  <si>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</si>
  <si>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</si>
  <si>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</si>
  <si>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</si>
  <si>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</si>
  <si>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</si>
  <si>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</si>
  <si>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</si>
  <si>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</si>
  <si>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</si>
  <si>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</si>
  <si>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</si>
  <si>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</si>
  <si>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</si>
  <si>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</si>
  <si>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</si>
  <si>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</si>
  <si>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</si>
  <si>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</si>
  <si>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</si>
  <si>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</si>
  <si>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</si>
  <si>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</si>
  <si>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</si>
  <si>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</si>
  <si>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</si>
  <si>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</si>
  <si>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</si>
  <si>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</si>
  <si>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</si>
  <si>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</si>
  <si>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</si>
  <si>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</si>
  <si>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</si>
  <si>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</si>
  <si>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</si>
  <si>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</si>
  <si>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</si>
  <si>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</si>
  <si>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</si>
  <si>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</si>
  <si>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</si>
  <si>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</si>
  <si>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</si>
  <si>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</si>
  <si>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</si>
  <si>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</si>
  <si>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</si>
  <si>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</si>
  <si>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</si>
  <si>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</si>
  <si>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</si>
  <si>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</si>
  <si>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</si>
  <si>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</si>
  <si>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</si>
  <si>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</si>
  <si>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</si>
  <si>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</si>
  <si>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</si>
  <si>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</si>
  <si>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</si>
  <si>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</si>
  <si>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</si>
  <si>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</si>
  <si>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</si>
  <si>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</si>
  <si>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</si>
  <si>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</si>
  <si>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</si>
  <si>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</si>
  <si>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</si>
  <si>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</si>
  <si>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</si>
  <si>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</si>
  <si>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</si>
  <si>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</si>
  <si>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</si>
  <si>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</si>
  <si>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</si>
  <si>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</si>
  <si>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</si>
  <si>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</si>
  <si>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</si>
  <si>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</si>
  <si>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</si>
  <si>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</si>
  <si>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</si>
  <si>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</si>
  <si>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</si>
  <si>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</si>
  <si>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</si>
  <si>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</si>
  <si>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</si>
  <si>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</si>
  <si>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</si>
  <si>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</si>
  <si>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</si>
  <si>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</si>
  <si>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</si>
  <si>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</si>
  <si>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</si>
  <si>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</si>
  <si>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</si>
  <si>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</si>
  <si>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</si>
  <si>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</si>
  <si>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</si>
  <si>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</si>
  <si>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</si>
  <si>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</si>
  <si>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</si>
  <si>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</si>
  <si>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</si>
  <si>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</si>
  <si>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</si>
  <si>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</si>
  <si>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</si>
  <si>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</si>
  <si>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</si>
  <si>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</si>
  <si>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</si>
  <si>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</si>
  <si>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</si>
  <si>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</si>
  <si>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</si>
  <si>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</si>
  <si>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</si>
  <si>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</si>
  <si>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</si>
  <si>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</si>
  <si>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</si>
  <si>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</si>
  <si>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</si>
  <si>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</si>
  <si>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</si>
  <si>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</si>
  <si>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</si>
  <si>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</si>
  <si>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</si>
  <si>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</si>
  <si>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</si>
  <si>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</si>
  <si>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</si>
  <si>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</si>
  <si>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</si>
  <si>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</si>
  <si>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</si>
  <si>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</si>
  <si>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</si>
  <si>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</si>
  <si>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</si>
  <si>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</si>
  <si>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</si>
  <si>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</si>
  <si>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</si>
  <si>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</si>
  <si>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</si>
  <si>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</si>
  <si>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</si>
  <si>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</si>
  <si>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</si>
  <si>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</si>
  <si>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</si>
  <si>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</si>
  <si>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</si>
  <si>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</si>
  <si>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</si>
  <si>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</si>
  <si>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</si>
  <si>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</si>
  <si>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</si>
  <si>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</si>
  <si>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</si>
  <si>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</si>
  <si>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</si>
  <si>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</si>
  <si>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</si>
  <si>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</si>
  <si>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</si>
  <si>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</si>
  <si>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</si>
  <si>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</si>
  <si>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</si>
  <si>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</si>
  <si>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</si>
  <si>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</si>
  <si>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</si>
  <si>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</si>
  <si>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</si>
  <si>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</si>
  <si>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</si>
  <si>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</si>
  <si>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</si>
  <si>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</si>
  <si>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</si>
  <si>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</si>
  <si>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</si>
  <si>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</si>
  <si>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</si>
  <si>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</si>
  <si>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</si>
  <si>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</si>
  <si>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</si>
  <si>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</si>
  <si>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</si>
  <si>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</si>
  <si>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</si>
  <si>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</si>
  <si>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</si>
  <si>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</si>
  <si>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</si>
  <si>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</si>
  <si>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</si>
  <si>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</si>
  <si>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</si>
  <si>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</si>
  <si>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</si>
  <si>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</si>
  <si>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</si>
  <si>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</si>
  <si>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</si>
  <si>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</si>
  <si>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</si>
  <si>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</si>
  <si>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</si>
  <si>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</si>
  <si>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</si>
  <si>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</si>
  <si>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</si>
  <si>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</si>
  <si>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</si>
  <si>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</si>
  <si>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</si>
  <si>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</si>
  <si>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</si>
  <si>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</si>
  <si>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</si>
  <si>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</si>
  <si>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</si>
  <si>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</si>
  <si>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</si>
  <si>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</si>
  <si>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</si>
  <si>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</si>
  <si>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</si>
  <si>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</si>
  <si>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</si>
  <si>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</si>
  <si>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</si>
  <si>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</si>
  <si>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</si>
  <si>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</si>
  <si>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</si>
  <si>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</si>
  <si>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</si>
  <si>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</si>
  <si>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</si>
  <si>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</si>
  <si>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</si>
  <si>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</si>
  <si>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</si>
  <si>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</si>
  <si>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</si>
  <si>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</si>
  <si>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</si>
  <si>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</si>
  <si>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</si>
  <si>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</si>
  <si>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</si>
  <si>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</si>
  <si>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</si>
  <si>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</si>
  <si>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</si>
  <si>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</si>
  <si>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</si>
  <si>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</si>
  <si>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</si>
  <si>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</si>
  <si>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</si>
  <si>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</si>
  <si>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</si>
  <si>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</si>
  <si>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</si>
  <si>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</si>
  <si>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</si>
  <si>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</si>
  <si>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</si>
  <si>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</si>
  <si>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</si>
  <si>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</si>
  <si>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</si>
  <si>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</si>
  <si>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</si>
  <si>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</si>
  <si>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</si>
  <si>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</si>
  <si>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</si>
  <si>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</si>
  <si>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</si>
  <si>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</si>
  <si>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</si>
  <si>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</si>
  <si>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</si>
  <si>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</si>
  <si>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</si>
  <si>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</si>
  <si>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</si>
  <si>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</si>
  <si>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</si>
  <si>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</si>
  <si>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</si>
  <si>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</si>
  <si>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</si>
  <si>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</si>
  <si>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</si>
  <si>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</si>
  <si>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</si>
  <si>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</si>
  <si>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</si>
  <si>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</si>
  <si>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</si>
  <si>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</si>
  <si>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</si>
  <si>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</si>
  <si>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</si>
  <si>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</si>
  <si>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</si>
  <si>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</si>
  <si>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</si>
  <si>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</si>
  <si>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</si>
  <si>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</si>
  <si>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</si>
  <si>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</si>
  <si>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</si>
  <si>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</si>
  <si>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</si>
  <si>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</si>
  <si>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</si>
  <si>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</si>
  <si>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</si>
  <si>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</si>
  <si>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</si>
  <si>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</si>
  <si>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</si>
  <si>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</si>
  <si>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</si>
  <si>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</si>
  <si>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</si>
  <si>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</si>
  <si>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</si>
  <si>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</si>
  <si>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</si>
  <si>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</si>
  <si>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</si>
  <si>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</si>
  <si>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</si>
  <si>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</si>
  <si>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</si>
  <si>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</si>
  <si>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</si>
  <si>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</si>
  <si>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</si>
  <si>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</si>
  <si>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</si>
  <si>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</si>
  <si>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</si>
  <si>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</si>
  <si>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</si>
  <si>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</si>
  <si>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</si>
  <si>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</si>
  <si>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</si>
  <si>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</si>
  <si>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</si>
  <si>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</si>
  <si>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</si>
  <si>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</si>
  <si>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</si>
  <si>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</si>
  <si>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</si>
  <si>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</si>
  <si>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</si>
  <si>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</si>
  <si>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</si>
  <si>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</si>
  <si>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</si>
  <si>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</si>
  <si>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</si>
  <si>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</si>
  <si>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</si>
  <si>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</si>
  <si>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</si>
  <si>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</si>
  <si>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</si>
  <si>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</si>
  <si>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</si>
  <si>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</si>
  <si>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</si>
  <si>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</si>
  <si>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</si>
  <si>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</si>
  <si>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</si>
  <si>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</si>
  <si>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</si>
  <si>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</si>
  <si>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</si>
  <si>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</si>
  <si>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</si>
  <si>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</si>
  <si>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</si>
  <si>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</si>
  <si>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</si>
  <si>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</si>
  <si>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</si>
  <si>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</si>
  <si>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</si>
  <si>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</si>
  <si>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</si>
  <si>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</si>
  <si>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</si>
  <si>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</si>
  <si>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</si>
  <si>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</si>
  <si>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</si>
  <si>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</si>
  <si>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</si>
  <si>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</si>
  <si>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</si>
  <si>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</si>
  <si>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</si>
  <si>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</si>
  <si>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</si>
  <si>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</si>
  <si>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</si>
  <si>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</si>
  <si>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</si>
  <si>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</si>
  <si>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</si>
  <si>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</si>
  <si>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</si>
  <si>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</si>
  <si>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</si>
  <si>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</si>
  <si>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</si>
  <si>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</si>
  <si>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</si>
  <si>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</si>
  <si>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</si>
  <si>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</si>
  <si>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</si>
  <si>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</si>
  <si>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</si>
  <si>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</si>
  <si>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</si>
  <si>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</si>
  <si>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</si>
  <si>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</si>
  <si>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</si>
  <si>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</si>
  <si>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</si>
  <si>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</si>
  <si>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</si>
  <si>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</si>
  <si>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</si>
  <si>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</si>
  <si>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</si>
  <si>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</si>
  <si>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</si>
  <si>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</si>
  <si>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</si>
  <si>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</si>
  <si>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</si>
  <si>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</si>
  <si>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</si>
  <si>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</si>
  <si>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</si>
  <si>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</si>
  <si>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</si>
  <si>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</si>
  <si>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</si>
  <si>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</si>
  <si>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</si>
  <si>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</si>
  <si>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</si>
  <si>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</si>
  <si>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</si>
  <si>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</si>
  <si>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</si>
  <si>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</si>
  <si>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</si>
  <si>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</si>
  <si>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</si>
  <si>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</si>
  <si>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</si>
  <si>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</si>
  <si>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</si>
  <si>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</si>
  <si>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</si>
  <si>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</si>
  <si>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</si>
  <si>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</si>
  <si>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</si>
  <si>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</si>
  <si>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</si>
  <si>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</si>
  <si>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</si>
  <si>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</si>
  <si>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</si>
  <si>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</si>
  <si>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</si>
  <si>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</si>
  <si>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</si>
  <si>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</si>
  <si>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</si>
  <si>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</si>
  <si>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</si>
  <si>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</si>
  <si>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</si>
  <si>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</si>
  <si>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</si>
  <si>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</si>
  <si>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</si>
  <si>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</si>
  <si>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</si>
  <si>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</si>
  <si>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</si>
  <si>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</si>
  <si>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</si>
  <si>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</si>
  <si>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</si>
  <si>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</si>
  <si>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</si>
  <si>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</si>
  <si>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</si>
  <si>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</si>
  <si>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</si>
  <si>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</si>
  <si>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</si>
  <si>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</si>
  <si>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</si>
  <si>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</si>
  <si>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</si>
  <si>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</si>
  <si>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</si>
  <si>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</si>
  <si>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</si>
  <si>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</si>
  <si>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</si>
  <si>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</si>
  <si>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</si>
  <si>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</si>
  <si>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</si>
  <si>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</si>
  <si>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</si>
  <si>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</si>
  <si>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</si>
  <si>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</si>
  <si>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</si>
  <si>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</si>
  <si>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</si>
  <si>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</si>
  <si>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</si>
  <si>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</si>
  <si>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</si>
  <si>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</si>
  <si>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</si>
  <si>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</si>
  <si>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</si>
  <si>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</si>
  <si>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</si>
  <si>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</si>
  <si>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</si>
  <si>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</si>
  <si>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</si>
  <si>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</si>
  <si>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</si>
  <si>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</si>
  <si>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</si>
  <si>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</si>
  <si>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</si>
  <si>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</si>
  <si>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</si>
  <si>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</si>
  <si>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</si>
  <si>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</si>
  <si>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</si>
  <si>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</si>
  <si>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</si>
  <si>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</si>
  <si>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</si>
  <si>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</si>
  <si>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</si>
  <si>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</si>
  <si>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</si>
  <si>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</si>
  <si>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</si>
  <si>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</si>
  <si>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</si>
  <si>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</si>
  <si>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</si>
  <si>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</si>
  <si>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</si>
  <si>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</si>
  <si>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</si>
  <si>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</si>
  <si>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</si>
  <si>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</si>
  <si>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</si>
  <si>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</si>
  <si>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</si>
  <si>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</si>
  <si>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</si>
  <si>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</si>
  <si>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</si>
  <si>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</si>
  <si>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</si>
  <si>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</si>
  <si>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</si>
  <si>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</si>
  <si>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</si>
  <si>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</si>
  <si>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</si>
  <si>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</si>
  <si>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</si>
  <si>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</si>
  <si>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</si>
  <si>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</si>
  <si>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</si>
  <si>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</si>
  <si>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</si>
  <si>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</si>
  <si>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</si>
  <si>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</si>
  <si>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</si>
  <si>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</si>
  <si>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</si>
  <si>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</si>
  <si>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</si>
  <si>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</si>
  <si>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</si>
  <si>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</si>
  <si>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</si>
  <si>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</si>
  <si>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</si>
  <si>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</si>
  <si>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</si>
  <si>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</si>
  <si>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</si>
  <si>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</si>
  <si>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</si>
  <si>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</si>
  <si>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</si>
  <si>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</si>
  <si>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</si>
  <si>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</si>
  <si>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</si>
  <si>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</si>
  <si>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</si>
  <si>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</si>
  <si>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</si>
  <si>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</si>
  <si>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</si>
  <si>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</si>
  <si>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</si>
  <si>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</si>
  <si>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</si>
  <si>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</si>
  <si>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</si>
  <si>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</si>
  <si>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</si>
  <si>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</si>
  <si>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</si>
  <si>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</si>
  <si>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</si>
  <si>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</si>
  <si>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</si>
  <si>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</si>
  <si>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</si>
  <si>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</si>
  <si>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</si>
  <si>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</si>
  <si>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</si>
  <si>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</si>
  <si>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</si>
  <si>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</si>
  <si>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</si>
  <si>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</si>
  <si>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</si>
  <si>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</si>
  <si>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</si>
  <si>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</si>
  <si>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</si>
  <si>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</si>
  <si>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</si>
  <si>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</si>
  <si>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</si>
  <si>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</si>
  <si>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</si>
  <si>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</si>
  <si>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</si>
  <si>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</si>
  <si>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</si>
  <si>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</si>
  <si>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</si>
  <si>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</si>
  <si>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</si>
  <si>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</si>
  <si>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</si>
  <si>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</si>
  <si>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</si>
  <si>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</si>
  <si>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</si>
  <si>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</si>
  <si>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</si>
  <si>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</si>
  <si>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</si>
  <si>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</si>
  <si>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</si>
  <si>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</si>
  <si>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</si>
  <si>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</si>
  <si>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</si>
  <si>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</si>
  <si>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</si>
  <si>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</si>
  <si>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</si>
  <si>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</si>
  <si>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</si>
  <si>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</si>
  <si>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</si>
  <si>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</si>
  <si>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</si>
  <si>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</si>
  <si>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</si>
  <si>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</si>
  <si>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</si>
  <si>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</si>
  <si>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</si>
  <si>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</si>
  <si>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</si>
  <si>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</si>
  <si>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</si>
  <si>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</si>
  <si>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</si>
  <si>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</si>
  <si>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</si>
  <si>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</si>
  <si>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</si>
  <si>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</si>
  <si>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</si>
  <si>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</si>
  <si>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</si>
  <si>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</si>
  <si>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</si>
  <si>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</si>
  <si>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</si>
  <si>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</si>
  <si>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</si>
  <si>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</si>
  <si>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</si>
  <si>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</si>
  <si>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</si>
  <si>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</si>
  <si>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</si>
  <si>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</si>
  <si>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</si>
  <si>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</si>
  <si>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</si>
  <si>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</si>
  <si>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</si>
  <si>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</si>
  <si>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</si>
  <si>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</si>
  <si>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</si>
  <si>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</si>
  <si>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</si>
  <si>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</si>
  <si>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</si>
  <si>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</si>
  <si>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</si>
  <si>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</si>
  <si>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</si>
  <si>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</si>
  <si>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</si>
  <si>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</si>
  <si>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</si>
  <si>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</si>
  <si>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</si>
  <si>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</si>
  <si>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</si>
  <si>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</si>
  <si>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</si>
  <si>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</si>
  <si>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</si>
  <si>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</si>
  <si>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</si>
  <si>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</si>
  <si>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</si>
  <si>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</si>
  <si>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</si>
  <si>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</si>
  <si>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</si>
  <si>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</si>
  <si>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</si>
  <si>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</si>
  <si>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</si>
  <si>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</si>
  <si>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</si>
  <si>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</si>
  <si>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</si>
  <si>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</si>
  <si>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</si>
  <si>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</si>
  <si>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</si>
  <si>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</si>
  <si>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</si>
  <si>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</si>
  <si>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</si>
  <si>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</si>
  <si>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</si>
  <si>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</si>
  <si>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</si>
  <si>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</si>
  <si>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</si>
  <si>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</si>
  <si>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</si>
  <si>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</si>
  <si>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</si>
  <si>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</si>
  <si>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</si>
  <si>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</si>
  <si>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</si>
  <si>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</si>
  <si>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</si>
  <si>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</si>
  <si>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</si>
  <si>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</si>
  <si>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</si>
  <si>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</si>
  <si>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</si>
  <si>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</si>
  <si>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</si>
  <si>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</si>
  <si>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</si>
  <si>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</si>
  <si>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</si>
  <si>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</si>
  <si>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</si>
  <si>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</si>
  <si>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</si>
  <si>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</si>
  <si>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</si>
  <si>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</si>
  <si>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</si>
  <si>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</si>
  <si>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</si>
  <si>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</si>
  <si>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</si>
  <si>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</si>
  <si>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</si>
  <si>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</si>
  <si>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</si>
  <si>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</si>
  <si>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</si>
  <si>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</si>
  <si>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</si>
  <si>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</si>
  <si>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</si>
  <si>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</si>
  <si>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</si>
  <si>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</si>
  <si>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</si>
  <si>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</si>
  <si>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</si>
  <si>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</si>
  <si>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</si>
  <si>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</si>
  <si>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</si>
  <si>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</si>
  <si>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</si>
  <si>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</si>
  <si>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</si>
  <si>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</si>
  <si>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</si>
  <si>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</si>
  <si>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</si>
  <si>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</si>
  <si>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</si>
  <si>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</si>
  <si>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</si>
  <si>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</si>
  <si>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</si>
  <si>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</si>
  <si>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</si>
  <si>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</si>
  <si>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</si>
  <si>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</si>
  <si>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</si>
  <si>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</si>
  <si>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</si>
  <si>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</si>
  <si>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</si>
  <si>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</si>
  <si>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</si>
  <si>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</si>
  <si>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</si>
  <si>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</si>
  <si>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</si>
  <si>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</si>
  <si>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</si>
  <si>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</si>
  <si>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</si>
  <si>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</si>
  <si>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</si>
  <si>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</si>
  <si>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</si>
  <si>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</si>
  <si>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</si>
  <si>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</si>
  <si>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</si>
  <si>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</si>
  <si>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</si>
  <si>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</si>
  <si>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</si>
  <si>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</si>
  <si>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</si>
  <si>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</si>
  <si>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</si>
  <si>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</si>
  <si>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</si>
  <si>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</si>
  <si>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</si>
  <si>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</si>
  <si>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</si>
  <si>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</si>
  <si>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</si>
  <si>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</si>
  <si>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</si>
  <si>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</si>
  <si>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</si>
  <si>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</si>
  <si>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</si>
  <si>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</si>
  <si>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</si>
  <si>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</si>
  <si>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</si>
  <si>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</si>
  <si>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</si>
  <si>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</si>
  <si>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</si>
  <si>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</si>
  <si>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</si>
  <si>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</si>
  <si>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</si>
  <si>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</si>
  <si>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</si>
  <si>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</si>
  <si>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</si>
  <si>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</si>
  <si>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</si>
  <si>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</si>
  <si>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</si>
  <si>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</si>
  <si>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</si>
  <si>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</si>
  <si>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</si>
  <si>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</si>
  <si>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</si>
  <si>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</si>
  <si>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</si>
  <si>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</si>
  <si>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</si>
  <si>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</si>
  <si>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</si>
  <si>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</si>
  <si>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</si>
  <si>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</si>
  <si>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</si>
  <si>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</si>
  <si>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</si>
  <si>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</si>
  <si>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</si>
  <si>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</si>
  <si>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</si>
  <si>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</si>
  <si>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</si>
  <si>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</si>
  <si>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</si>
  <si>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</si>
  <si>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</si>
  <si>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</si>
  <si>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</si>
  <si>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</si>
  <si>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</si>
  <si>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</si>
  <si>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</si>
  <si>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</si>
  <si>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</si>
  <si>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</si>
  <si>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</si>
  <si>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</si>
  <si>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</si>
  <si>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</si>
  <si>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</si>
  <si>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</si>
  <si>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</si>
  <si>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</si>
  <si>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</si>
  <si>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</si>
  <si>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</si>
  <si>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</si>
  <si>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</si>
  <si>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</si>
  <si>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</si>
  <si>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</si>
  <si>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</si>
  <si>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</si>
  <si>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</si>
  <si>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</si>
  <si>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</si>
  <si>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</si>
  <si>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</si>
  <si>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</si>
  <si>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</si>
  <si>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</si>
  <si>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</si>
  <si>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</si>
  <si>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</si>
  <si>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</si>
  <si>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</si>
  <si>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</si>
  <si>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</si>
  <si>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</si>
  <si>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</si>
  <si>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</si>
  <si>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</si>
  <si>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</si>
  <si>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</si>
  <si>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</si>
  <si>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</si>
  <si>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</si>
  <si>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</si>
  <si>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</si>
  <si>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</si>
  <si>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</si>
  <si>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</si>
  <si>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</si>
  <si>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</si>
  <si>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</si>
  <si>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</si>
  <si>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</si>
  <si>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</si>
  <si>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</si>
  <si>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</si>
  <si>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</si>
  <si>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</si>
  <si>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</si>
  <si>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</si>
  <si>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</si>
  <si>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</si>
  <si>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</si>
  <si>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</si>
  <si>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</si>
  <si>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</si>
  <si>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</si>
  <si>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</si>
  <si>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</si>
  <si>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</si>
  <si>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</si>
  <si>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</si>
  <si>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</si>
  <si>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</si>
  <si>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</si>
  <si>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</si>
  <si>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</si>
  <si>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</si>
  <si>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</si>
  <si>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</si>
  <si>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</si>
  <si>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</si>
  <si>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</si>
  <si>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</si>
  <si>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</si>
  <si>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</si>
  <si>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</si>
  <si>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</si>
  <si>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</si>
  <si>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</si>
  <si>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</si>
  <si>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</si>
  <si>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</si>
  <si>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</si>
  <si>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</si>
  <si>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</si>
  <si>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</si>
  <si>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</si>
  <si>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</si>
  <si>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</si>
  <si>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</si>
  <si>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</si>
  <si>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</si>
  <si>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</si>
  <si>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</si>
  <si>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</si>
  <si>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</si>
  <si>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</si>
  <si>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</si>
  <si>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</si>
  <si>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</si>
  <si>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</si>
  <si>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</si>
  <si>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</si>
  <si>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</si>
  <si>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</si>
  <si>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</si>
  <si>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</si>
  <si>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</si>
  <si>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</si>
  <si>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</si>
  <si>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</si>
  <si>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</si>
  <si>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</si>
  <si>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</si>
  <si>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</si>
  <si>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</si>
  <si>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</si>
  <si>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</si>
  <si>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</si>
  <si>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</si>
  <si>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</si>
  <si>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</si>
  <si>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</si>
  <si>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</si>
  <si>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</si>
  <si>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</si>
  <si>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</si>
  <si>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</si>
  <si>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</si>
  <si>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</si>
  <si>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</si>
  <si>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</si>
  <si>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</si>
  <si>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</si>
  <si>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</si>
  <si>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</si>
  <si>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</si>
  <si>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</si>
  <si>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</si>
  <si>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</si>
  <si>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</si>
  <si>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</si>
  <si>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</si>
  <si>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</si>
  <si>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</si>
  <si>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</si>
  <si>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</si>
  <si>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</si>
  <si>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</si>
  <si>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</si>
  <si>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</si>
  <si>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</si>
  <si>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</si>
  <si>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</si>
  <si>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</si>
  <si>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</si>
  <si>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</si>
  <si>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</si>
  <si>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</si>
  <si>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</si>
  <si>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</si>
  <si>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</si>
  <si>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</si>
  <si>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</si>
  <si>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</si>
  <si>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</si>
  <si>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</si>
  <si>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</si>
  <si>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</si>
  <si>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</si>
  <si>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</si>
  <si>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</si>
  <si>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</si>
  <si>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</si>
  <si>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</si>
  <si>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</si>
  <si>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</si>
  <si>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</si>
  <si>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</si>
  <si>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</si>
  <si>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</si>
  <si>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</si>
  <si>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</si>
  <si>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</si>
  <si>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</si>
  <si>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</si>
  <si>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</si>
  <si>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</si>
  <si>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</si>
  <si>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</si>
  <si>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</si>
  <si>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</si>
  <si>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</si>
  <si>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</si>
  <si>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</si>
  <si>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</si>
  <si>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</si>
  <si>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</si>
  <si>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</si>
  <si>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</si>
  <si>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</si>
  <si>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</si>
  <si>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</si>
  <si>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</si>
  <si>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</si>
  <si>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</si>
  <si>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</si>
  <si>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</si>
  <si>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</si>
  <si>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</si>
  <si>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</si>
  <si>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</si>
  <si>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</si>
  <si>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</si>
  <si>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</si>
  <si>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</si>
  <si>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</si>
  <si>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</si>
  <si>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</si>
  <si>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</si>
  <si>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</si>
  <si>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</si>
  <si>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</si>
  <si>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</si>
  <si>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</si>
  <si>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</si>
  <si>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</si>
  <si>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</si>
  <si>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</si>
  <si>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</si>
  <si>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</si>
  <si>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</si>
  <si>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</si>
  <si>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</si>
  <si>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</si>
  <si>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</si>
  <si>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</si>
  <si>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</si>
  <si>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</si>
  <si>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</si>
  <si>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</si>
  <si>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</si>
  <si>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</si>
  <si>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</si>
  <si>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</si>
  <si>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</si>
  <si>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</si>
  <si>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</si>
  <si>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</si>
  <si>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</si>
  <si>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</si>
  <si>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</si>
  <si>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</si>
  <si>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</si>
  <si>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</si>
  <si>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</si>
  <si>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</si>
  <si>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</si>
  <si>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</si>
  <si>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</si>
  <si>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</si>
  <si>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</si>
  <si>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</si>
  <si>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</si>
  <si>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</si>
  <si>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</si>
  <si>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</si>
  <si>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</si>
  <si>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</si>
  <si>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</si>
  <si>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</si>
  <si>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</si>
  <si>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</si>
  <si>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</si>
  <si>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</si>
  <si>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</si>
  <si>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</si>
  <si>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</si>
  <si>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</si>
  <si>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</si>
  <si>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</si>
  <si>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</si>
  <si>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</si>
  <si>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</si>
  <si>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</si>
  <si>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</si>
  <si>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</si>
  <si>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</si>
  <si>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</si>
  <si>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</si>
  <si>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</si>
  <si>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</si>
  <si>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</si>
  <si>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</si>
  <si>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</si>
  <si>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</si>
  <si>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</si>
  <si>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</si>
  <si>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</si>
  <si>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</si>
  <si>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</si>
  <si>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</si>
  <si>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</si>
  <si>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</si>
  <si>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</si>
  <si>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</si>
  <si>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</si>
  <si>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</si>
  <si>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</si>
  <si>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</si>
  <si>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</si>
  <si>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</si>
  <si>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</si>
  <si>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</si>
  <si>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</si>
  <si>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</si>
  <si>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</si>
  <si>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</si>
  <si>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</si>
  <si>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</si>
  <si>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</si>
  <si>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</si>
  <si>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</si>
  <si>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</si>
  <si>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</si>
  <si>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</si>
  <si>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</si>
  <si>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</si>
  <si>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</si>
  <si>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</si>
  <si>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</si>
  <si>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</si>
  <si>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</si>
  <si>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</si>
  <si>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</si>
  <si>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</si>
  <si>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</si>
  <si>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</si>
  <si>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</si>
  <si>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</si>
  <si>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</si>
  <si>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</si>
  <si>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</si>
  <si>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</si>
  <si>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</si>
  <si>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</si>
  <si>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</si>
  <si>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</si>
  <si>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</si>
  <si>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</si>
  <si>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</si>
  <si>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</si>
  <si>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</si>
  <si>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</si>
  <si>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</si>
  <si>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</si>
  <si>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</si>
  <si>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</si>
  <si>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</si>
  <si>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</si>
  <si>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</si>
  <si>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</si>
  <si>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</si>
  <si>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</si>
  <si>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</si>
  <si>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</si>
  <si>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</si>
  <si>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</si>
  <si>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</si>
  <si>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</si>
  <si>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</si>
  <si>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</si>
  <si>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</si>
  <si>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</si>
  <si>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</si>
  <si>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</si>
  <si>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</si>
  <si>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</si>
  <si>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</si>
  <si>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</si>
  <si>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</si>
  <si>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</si>
  <si>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</si>
  <si>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</si>
  <si>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</si>
  <si>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</si>
  <si>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</si>
  <si>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</si>
  <si>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</si>
  <si>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</si>
  <si>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</si>
  <si>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</si>
  <si>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</si>
  <si>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</si>
  <si>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</si>
  <si>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</si>
  <si>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</si>
  <si>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</si>
  <si>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</si>
  <si>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</si>
  <si>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</si>
  <si>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</si>
  <si>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</si>
  <si>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</si>
  <si>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</si>
  <si>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</si>
  <si>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</si>
  <si>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</si>
  <si>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</si>
  <si>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</si>
  <si>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</si>
  <si>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</si>
  <si>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</si>
  <si>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</si>
  <si>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</si>
  <si>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</si>
  <si>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</si>
  <si>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</si>
  <si>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</si>
  <si>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</si>
  <si>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</si>
  <si>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</si>
  <si>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</si>
  <si>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</si>
  <si>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</si>
  <si>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</si>
  <si>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</si>
  <si>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</si>
  <si>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</si>
  <si>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</si>
  <si>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</si>
  <si>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</si>
  <si>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</si>
  <si>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</si>
  <si>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</si>
  <si>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</si>
  <si>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</si>
  <si>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</si>
  <si>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</si>
  <si>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</si>
  <si>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</si>
  <si>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</si>
  <si>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</si>
  <si>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</si>
  <si>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</si>
  <si>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</si>
  <si>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</si>
  <si>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</si>
  <si>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</si>
  <si>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</si>
  <si>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</si>
  <si>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</si>
  <si>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</si>
  <si>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</si>
  <si>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</si>
  <si>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</si>
  <si>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</si>
  <si>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</si>
  <si>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</si>
  <si>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</si>
  <si>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</si>
  <si>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</si>
  <si>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</si>
  <si>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</si>
  <si>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</si>
  <si>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</si>
  <si>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</si>
  <si>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</si>
  <si>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</si>
  <si>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</si>
  <si>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</si>
  <si>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</si>
  <si>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</si>
  <si>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</si>
  <si>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</si>
  <si>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</si>
  <si>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</si>
  <si>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</si>
  <si>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</si>
  <si>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</si>
  <si>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</si>
  <si>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</si>
  <si>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</si>
  <si>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</si>
  <si>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</si>
  <si>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</si>
  <si>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</si>
  <si>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</si>
  <si>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</si>
  <si>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</si>
  <si>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</si>
  <si>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</si>
  <si>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</si>
  <si>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</si>
  <si>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</si>
  <si>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</si>
  <si>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</si>
  <si>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</si>
  <si>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</si>
  <si>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</si>
  <si>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</si>
  <si>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</si>
  <si>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</si>
  <si>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</si>
  <si>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</si>
  <si>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</si>
  <si>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</si>
  <si>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</si>
  <si>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</si>
  <si>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</si>
  <si>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</si>
  <si>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</si>
  <si>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</si>
  <si>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</si>
  <si>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</si>
  <si>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</si>
  <si>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</si>
  <si>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</si>
  <si>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</si>
  <si>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</si>
  <si>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</si>
  <si>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</si>
  <si>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</si>
  <si>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</si>
  <si>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</si>
  <si>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</si>
  <si>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</si>
  <si>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</si>
  <si>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</si>
  <si>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</si>
  <si>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</si>
  <si>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</si>
  <si>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</si>
  <si>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</si>
  <si>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</si>
  <si>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</si>
  <si>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</si>
  <si>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</si>
  <si>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</si>
  <si>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</si>
  <si>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</si>
  <si>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</si>
  <si>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</si>
  <si>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</si>
  <si>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</si>
  <si>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</si>
  <si>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</si>
  <si>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</si>
  <si>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</si>
  <si>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</si>
  <si>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</si>
  <si>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</si>
  <si>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</si>
  <si>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</si>
  <si>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</si>
  <si>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</si>
  <si>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</si>
  <si>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</si>
  <si>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</si>
  <si>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</si>
  <si>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</si>
  <si>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</si>
  <si>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</si>
  <si>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</si>
  <si>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</si>
  <si>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</si>
  <si>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</si>
  <si>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</si>
  <si>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</si>
  <si>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</si>
  <si>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</si>
  <si>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</si>
  <si>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</si>
  <si>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</si>
  <si>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</si>
  <si>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</si>
  <si>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</si>
  <si>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</si>
  <si>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</si>
  <si>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</si>
  <si>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</si>
  <si>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</si>
  <si>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</si>
  <si>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</si>
  <si>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</si>
  <si>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</si>
  <si>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</si>
  <si>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</si>
  <si>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</si>
  <si>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</si>
  <si>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</si>
  <si>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</si>
  <si>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</si>
  <si>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</si>
  <si>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</si>
  <si>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</si>
  <si>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</si>
  <si>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</si>
  <si>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</si>
  <si>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</si>
  <si>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</si>
  <si>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</si>
  <si>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</si>
  <si>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</si>
  <si>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</si>
  <si>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</si>
  <si>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</si>
  <si>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</si>
  <si>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</si>
  <si>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</si>
  <si>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</si>
  <si>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</si>
  <si>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</si>
  <si>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</si>
  <si>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</si>
  <si>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</si>
  <si>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</si>
  <si>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</si>
  <si>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</si>
  <si>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</si>
  <si>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</si>
  <si>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</si>
  <si>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</si>
  <si>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</si>
  <si>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</si>
  <si>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</si>
  <si>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</si>
  <si>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</si>
  <si>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</si>
  <si>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</si>
  <si>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</si>
  <si>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</si>
  <si>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</si>
  <si>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</si>
  <si>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</si>
  <si>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</si>
  <si>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</si>
  <si>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</si>
  <si>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</si>
  <si>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</si>
  <si>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</si>
  <si>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</si>
  <si>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</si>
  <si>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</si>
  <si>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</si>
  <si>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</si>
  <si>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</si>
  <si>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</si>
  <si>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</si>
  <si>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</si>
  <si>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</si>
  <si>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</si>
  <si>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</si>
  <si>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</si>
  <si>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</si>
  <si>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</si>
  <si>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</si>
  <si>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</si>
  <si>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</si>
  <si>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</si>
  <si>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</si>
  <si>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</si>
  <si>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</si>
  <si>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</si>
  <si>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</si>
  <si>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</si>
  <si>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</si>
  <si>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</si>
  <si>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</si>
  <si>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</si>
  <si>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</si>
  <si>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</si>
  <si>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</si>
  <si>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</si>
  <si>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</si>
  <si>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</si>
  <si>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</si>
  <si>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</si>
  <si>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</si>
  <si>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</si>
  <si>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</si>
  <si>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</si>
  <si>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</si>
  <si>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</si>
  <si>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</si>
  <si>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</si>
  <si>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</si>
  <si>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</si>
  <si>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</si>
  <si>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</si>
  <si>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</si>
  <si>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</si>
  <si>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</si>
  <si>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</si>
  <si>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</si>
  <si>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</si>
  <si>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</si>
  <si>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</si>
  <si>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</si>
  <si>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</si>
  <si>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</si>
  <si>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</si>
  <si>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</si>
  <si>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</si>
  <si>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</si>
  <si>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</si>
  <si>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</si>
  <si>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</si>
  <si>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</si>
  <si>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</si>
  <si>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</si>
  <si>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</si>
  <si>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</si>
  <si>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</si>
  <si>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</si>
  <si>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</si>
  <si>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</si>
  <si>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</si>
  <si>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</si>
  <si>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</si>
  <si>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</si>
  <si>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</si>
  <si>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</si>
  <si>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</si>
  <si>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</si>
  <si>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</si>
  <si>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</si>
  <si>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</si>
  <si>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</si>
  <si>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</si>
  <si>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</si>
  <si>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</si>
  <si>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</si>
  <si>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</si>
  <si>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</si>
  <si>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</si>
  <si>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</si>
  <si>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</si>
  <si>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</si>
  <si>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</si>
  <si>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</si>
  <si>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</si>
  <si>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</si>
  <si>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</si>
  <si>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</si>
  <si>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</si>
  <si>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</si>
  <si>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</si>
  <si>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</si>
  <si>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</si>
  <si>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</si>
  <si>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</si>
  <si>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</si>
  <si>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</si>
  <si>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</si>
  <si>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</si>
  <si>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</si>
  <si>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</si>
  <si>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</si>
  <si>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</si>
  <si>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</si>
  <si>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</si>
  <si>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</si>
  <si>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</si>
  <si>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</si>
  <si>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</si>
  <si>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</si>
  <si>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</si>
  <si>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</si>
  <si>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</si>
  <si>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</si>
  <si>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</si>
  <si>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</si>
  <si>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</si>
  <si>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</si>
  <si>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</si>
  <si>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</si>
  <si>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</si>
  <si>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</si>
  <si>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</si>
  <si>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</si>
  <si>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</si>
  <si>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</si>
  <si>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</si>
  <si>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</si>
  <si>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</si>
  <si>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</si>
  <si>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</si>
  <si>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</si>
  <si>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</si>
  <si>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</si>
  <si>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</si>
  <si>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</si>
  <si>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</si>
  <si>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</si>
  <si>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</si>
  <si>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</si>
  <si>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</si>
  <si>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</si>
  <si>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</si>
  <si>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</si>
  <si>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</si>
  <si>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</si>
  <si>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</si>
  <si>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</si>
  <si>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</si>
  <si>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</si>
  <si>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</si>
  <si>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</si>
  <si>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</si>
  <si>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</si>
  <si>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</si>
  <si>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</si>
  <si>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</si>
  <si>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</si>
  <si>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</si>
  <si>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</si>
  <si>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</si>
  <si>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</si>
  <si>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</si>
  <si>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</si>
  <si>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</si>
  <si>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</si>
  <si>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</si>
  <si>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</si>
  <si>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</si>
  <si>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</si>
  <si>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</si>
  <si>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</si>
  <si>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</si>
  <si>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</si>
  <si>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</si>
  <si>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</si>
  <si>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</si>
  <si>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</si>
  <si>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</si>
  <si>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</si>
  <si>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</si>
  <si>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</si>
  <si>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</si>
  <si>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</si>
  <si>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</si>
  <si>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</si>
  <si>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</si>
  <si>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</si>
  <si>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</si>
  <si>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</si>
  <si>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</si>
  <si>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</si>
  <si>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</si>
  <si>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</si>
  <si>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</si>
  <si>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</si>
  <si>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</si>
  <si>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</si>
  <si>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</si>
  <si>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</si>
  <si>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</si>
  <si>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</si>
  <si>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</si>
  <si>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</si>
  <si>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</si>
  <si>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</si>
  <si>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</si>
  <si>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</si>
  <si>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</si>
  <si>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</si>
  <si>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</si>
  <si>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</si>
  <si>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</si>
  <si>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</si>
  <si>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</si>
  <si>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</si>
  <si>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</si>
  <si>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</si>
  <si>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</si>
  <si>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</si>
  <si>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</si>
  <si>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</si>
  <si>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</si>
  <si>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</si>
  <si>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</si>
  <si>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</si>
  <si>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</si>
  <si>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</si>
  <si>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</si>
  <si>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</si>
  <si>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</si>
  <si>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</si>
  <si>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</si>
  <si>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</si>
  <si>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</si>
  <si>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</si>
  <si>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</si>
  <si>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</si>
  <si>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</si>
  <si>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</si>
  <si>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</si>
  <si>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</si>
  <si>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</si>
  <si>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</si>
  <si>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</si>
  <si>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</si>
  <si>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</si>
  <si>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</si>
  <si>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</si>
  <si>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</si>
  <si>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</si>
  <si>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</si>
  <si>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</si>
  <si>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</si>
  <si>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</si>
  <si>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</si>
  <si>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</si>
  <si>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</si>
  <si>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</si>
  <si>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</si>
  <si>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</si>
  <si>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</si>
  <si>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</si>
  <si>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</si>
  <si>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</si>
  <si>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</si>
  <si>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</si>
  <si>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</si>
  <si>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</si>
  <si>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</si>
  <si>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</si>
  <si>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</si>
  <si>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</si>
  <si>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</si>
  <si>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</si>
  <si>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</si>
  <si>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</si>
  <si>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</si>
  <si>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</si>
  <si>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</si>
  <si>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</si>
  <si>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</si>
  <si>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</si>
  <si>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</si>
  <si>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</si>
  <si>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</si>
  <si>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</si>
  <si>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</si>
  <si>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</si>
  <si>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</si>
  <si>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</si>
  <si>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</si>
  <si>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</si>
  <si>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</si>
  <si>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</si>
  <si>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</si>
  <si>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</si>
  <si>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</si>
  <si>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</si>
  <si>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</si>
  <si>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</si>
  <si>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</si>
  <si>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</si>
  <si>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</si>
  <si>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</si>
  <si>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</si>
  <si>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</si>
  <si>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</si>
  <si>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</si>
  <si>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</si>
  <si>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</si>
  <si>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</si>
  <si>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</si>
  <si>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</si>
  <si>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</si>
  <si>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</si>
  <si>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</si>
  <si>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</si>
  <si>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</si>
  <si>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</si>
  <si>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</si>
  <si>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</si>
  <si>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</si>
  <si>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</si>
  <si>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</si>
  <si>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</si>
  <si>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</si>
  <si>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</si>
  <si>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</si>
  <si>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</si>
  <si>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</si>
  <si>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</si>
  <si>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</si>
  <si>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</si>
  <si>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</si>
  <si>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</si>
  <si>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</si>
  <si>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</si>
  <si>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</si>
  <si>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</si>
  <si>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</si>
  <si>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</si>
  <si>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</si>
  <si>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</si>
  <si>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</si>
  <si>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</si>
  <si>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</si>
  <si>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</si>
  <si>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</si>
  <si>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</si>
  <si>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</si>
  <si>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</si>
  <si>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</si>
  <si>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</si>
  <si>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</si>
  <si>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</si>
  <si>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</si>
  <si>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</si>
  <si>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</si>
  <si>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</si>
  <si>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</si>
  <si>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</si>
  <si>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</si>
  <si>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</si>
  <si>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</si>
  <si>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</si>
  <si>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</si>
  <si>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</si>
  <si>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</si>
  <si>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</si>
  <si>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</si>
  <si>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</si>
  <si>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</si>
  <si>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</si>
  <si>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</si>
  <si>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</si>
  <si>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</si>
  <si>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</si>
  <si>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</si>
  <si>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</si>
  <si>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</si>
  <si>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</si>
  <si>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</si>
  <si>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</si>
  <si>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</si>
  <si>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</si>
  <si>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</si>
  <si>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</si>
  <si>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</si>
  <si>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</si>
  <si>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</si>
  <si>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</si>
  <si>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</si>
  <si>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</si>
  <si>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</si>
  <si>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</si>
  <si>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</si>
  <si>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</si>
  <si>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</si>
  <si>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</si>
  <si>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</si>
  <si>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</si>
  <si>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</si>
  <si>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</si>
  <si>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</si>
  <si>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</si>
  <si>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</si>
  <si>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</si>
  <si>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</si>
  <si>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</si>
  <si>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</si>
  <si>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</si>
  <si>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</si>
  <si>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</si>
  <si>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</si>
  <si>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</si>
  <si>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</si>
  <si>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</si>
  <si>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</si>
  <si>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</si>
  <si>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</si>
  <si>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</si>
  <si>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</si>
  <si>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</si>
  <si>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</si>
  <si>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</si>
  <si>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</si>
  <si>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</si>
  <si>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</si>
  <si>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</si>
  <si>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</si>
  <si>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</si>
  <si>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</si>
  <si>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</si>
  <si>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</si>
  <si>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</si>
  <si>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</si>
  <si>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</si>
  <si>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</si>
  <si>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</si>
  <si>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</si>
  <si>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</si>
  <si>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</si>
  <si>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</si>
  <si>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</si>
  <si>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</si>
  <si>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</si>
  <si>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</si>
  <si>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</si>
  <si>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</si>
  <si>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</si>
  <si>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</si>
  <si>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</si>
  <si>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</si>
  <si>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</si>
  <si>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</si>
  <si>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</si>
  <si>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</si>
  <si>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</si>
  <si>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</si>
  <si>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</si>
  <si>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</si>
  <si>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</si>
  <si>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</si>
  <si>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</si>
  <si>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</si>
  <si>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</si>
  <si>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</si>
  <si>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</si>
  <si>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</si>
  <si>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</si>
  <si>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</si>
  <si>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</si>
  <si>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</si>
  <si>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</si>
  <si>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</si>
  <si>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</si>
  <si>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</si>
  <si>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</si>
  <si>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</si>
  <si>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</si>
  <si>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</si>
  <si>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</si>
  <si>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</si>
  <si>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</si>
  <si>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</si>
  <si>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</si>
  <si>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</si>
  <si>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</si>
  <si>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</si>
  <si>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</si>
  <si>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</si>
  <si>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</si>
  <si>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</si>
  <si>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</si>
  <si>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</si>
  <si>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</si>
  <si>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</si>
  <si>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</si>
  <si>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</si>
  <si>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</si>
  <si>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</si>
  <si>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</si>
  <si>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</si>
  <si>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</si>
  <si>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</si>
  <si>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</si>
  <si>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</si>
  <si>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</si>
  <si>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</si>
  <si>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</si>
  <si>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</si>
  <si>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</si>
  <si>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</si>
  <si>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</si>
  <si>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</si>
  <si>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</si>
  <si>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</si>
  <si>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</si>
  <si>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</si>
  <si>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</si>
  <si>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</si>
  <si>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</si>
  <si>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</si>
  <si>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</si>
  <si>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</si>
  <si>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</si>
  <si>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</si>
  <si>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</si>
  <si>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</si>
  <si>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</si>
  <si>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</si>
  <si>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</si>
  <si>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</si>
  <si>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</si>
  <si>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</si>
  <si>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</si>
  <si>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</si>
  <si>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</si>
  <si>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</si>
  <si>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</si>
  <si>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</si>
  <si>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</si>
  <si>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</si>
  <si>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</si>
  <si>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</si>
  <si>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</si>
  <si>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</si>
  <si>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</si>
  <si>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</si>
  <si>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</si>
  <si>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</si>
  <si>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</si>
  <si>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</si>
  <si>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</si>
  <si>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</si>
  <si>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</si>
  <si>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</si>
  <si>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</si>
  <si>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</si>
  <si>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</si>
  <si>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</si>
  <si>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</si>
  <si>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</si>
  <si>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</si>
  <si>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</si>
  <si>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</si>
  <si>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</si>
  <si>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</si>
  <si>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</si>
  <si>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</si>
  <si>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</si>
  <si>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</si>
  <si>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</si>
  <si>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</si>
  <si>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</si>
  <si>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</si>
  <si>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</si>
  <si>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</si>
  <si>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</si>
  <si>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</si>
  <si>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</si>
  <si>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</si>
  <si>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</si>
  <si>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</si>
  <si>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</si>
  <si>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</si>
  <si>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</si>
  <si>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</si>
  <si>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</si>
  <si>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</si>
  <si>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</si>
  <si>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</si>
  <si>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</si>
  <si>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</si>
  <si>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</si>
  <si>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</si>
  <si>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</si>
  <si>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</si>
  <si>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</si>
  <si>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</si>
  <si>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</si>
  <si>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</si>
  <si>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</si>
  <si>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</si>
  <si>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</si>
  <si>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</si>
  <si>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</si>
  <si>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</si>
  <si>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</si>
  <si>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</si>
  <si>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</si>
  <si>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</si>
  <si>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</si>
  <si>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</si>
  <si>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</si>
  <si>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</si>
  <si>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</si>
  <si>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</si>
  <si>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</si>
  <si>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</si>
  <si>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</si>
  <si>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</si>
  <si>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</si>
  <si>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</si>
  <si>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</si>
  <si>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</si>
  <si>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</si>
  <si>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</si>
  <si>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</si>
  <si>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</si>
  <si>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</si>
  <si>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</si>
  <si>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</si>
  <si>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</si>
  <si>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</si>
  <si>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</si>
  <si>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</si>
  <si>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</si>
  <si>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</si>
  <si>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</si>
  <si>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</si>
  <si>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</si>
  <si>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</si>
  <si>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</si>
  <si>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</si>
  <si>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</si>
  <si>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</si>
  <si>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</si>
  <si>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</si>
  <si>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</si>
  <si>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</si>
  <si>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</si>
  <si>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</si>
  <si>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</si>
  <si>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</si>
  <si>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</si>
  <si>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</si>
  <si>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</si>
  <si>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</si>
  <si>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</si>
  <si>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</si>
  <si>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</si>
  <si>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</si>
  <si>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</si>
  <si>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</si>
  <si>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</si>
  <si>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</si>
  <si>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</si>
  <si>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</si>
  <si>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</si>
  <si>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</si>
  <si>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</si>
  <si>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</si>
  <si>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</si>
  <si>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</si>
  <si>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</si>
  <si>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</si>
  <si>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</si>
  <si>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</si>
  <si>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</si>
  <si>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</si>
  <si>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</si>
  <si>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</si>
  <si>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</si>
  <si>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</si>
  <si>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</si>
  <si>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</si>
  <si>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</si>
  <si>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</si>
  <si>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</si>
  <si>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</si>
  <si>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</si>
  <si>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</si>
  <si>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</si>
  <si>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</si>
  <si>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</si>
  <si>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</si>
  <si>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</si>
  <si>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</si>
  <si>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</si>
  <si>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</si>
  <si>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</si>
  <si>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</si>
  <si>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</si>
  <si>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</si>
  <si>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</si>
  <si>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</si>
  <si>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</si>
  <si>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</si>
  <si>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</si>
  <si>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</si>
  <si>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</si>
  <si>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</si>
  <si>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</si>
  <si>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</si>
  <si>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</si>
  <si>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</si>
  <si>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</si>
  <si>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</si>
  <si>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</si>
  <si>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</si>
  <si>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</si>
  <si>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</si>
  <si>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</si>
  <si>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</si>
  <si>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</si>
  <si>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</si>
  <si>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</si>
  <si>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</si>
  <si>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</si>
  <si>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</si>
  <si>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</si>
  <si>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</si>
  <si>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</si>
  <si>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</si>
  <si>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</si>
  <si>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</si>
  <si>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</si>
  <si>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</si>
  <si>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</si>
  <si>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</si>
  <si>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</si>
  <si>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</si>
  <si>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</si>
  <si>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</si>
  <si>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</si>
  <si>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</si>
  <si>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</si>
  <si>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</si>
  <si>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</si>
  <si>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</si>
  <si>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</si>
  <si>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</si>
  <si>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</si>
  <si>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</si>
  <si>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</si>
  <si>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</si>
  <si>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</si>
  <si>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</si>
  <si>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</si>
  <si>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</si>
  <si>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</si>
  <si>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</si>
  <si>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</si>
  <si>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</si>
  <si>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</si>
  <si>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</si>
  <si>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</si>
  <si>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</si>
  <si>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</si>
  <si>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</si>
  <si>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</si>
  <si>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</si>
  <si>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</si>
  <si>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</si>
  <si>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</si>
  <si>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</si>
  <si>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</si>
  <si>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</si>
  <si>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</si>
  <si>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</si>
  <si>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</si>
  <si>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</si>
  <si>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</si>
  <si>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</si>
  <si>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</si>
  <si>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</si>
  <si>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</si>
  <si>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</si>
  <si>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</si>
  <si>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</si>
  <si>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</si>
  <si>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</si>
  <si>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</si>
  <si>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</si>
  <si>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</si>
  <si>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</si>
  <si>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</si>
  <si>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</si>
  <si>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</si>
  <si>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</si>
  <si>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</si>
  <si>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</si>
  <si>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</si>
  <si>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</si>
  <si>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</si>
  <si>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</si>
  <si>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</si>
  <si>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</si>
  <si>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</si>
  <si>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</si>
  <si>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</si>
  <si>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</si>
  <si>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</si>
  <si>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</si>
  <si>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</si>
  <si>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</si>
  <si>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</si>
  <si>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</si>
  <si>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</si>
  <si>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</si>
  <si>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</si>
  <si>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</si>
  <si>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</si>
  <si>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</si>
  <si>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</si>
  <si>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</si>
  <si>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</si>
  <si>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</si>
  <si>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</si>
  <si>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</si>
  <si>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</si>
  <si>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</si>
  <si>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</si>
  <si>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</si>
  <si>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</si>
  <si>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</si>
  <si>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</si>
  <si>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</si>
  <si>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</si>
  <si>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</si>
  <si>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</si>
  <si>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</si>
  <si>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</si>
  <si>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</si>
  <si>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</si>
  <si>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</si>
  <si>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</si>
  <si>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</si>
  <si>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</si>
  <si>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</si>
  <si>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</si>
  <si>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</si>
  <si>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</si>
  <si>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</si>
  <si>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</si>
  <si>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</si>
  <si>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</si>
  <si>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</si>
  <si>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</si>
  <si>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</si>
  <si>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</si>
  <si>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</si>
  <si>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</si>
  <si>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</si>
  <si>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</si>
  <si>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</si>
  <si>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</si>
  <si>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</si>
  <si>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</si>
  <si>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</si>
  <si>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</si>
  <si>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</si>
  <si>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</si>
  <si>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</si>
  <si>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</si>
  <si>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</si>
  <si>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</si>
  <si>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</si>
  <si>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</si>
  <si>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</si>
  <si>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</si>
  <si>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</si>
  <si>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</si>
  <si>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</si>
  <si>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</si>
  <si>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</si>
  <si>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</si>
  <si>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</si>
  <si>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</si>
  <si>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</si>
  <si>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</si>
  <si>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</si>
  <si>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</si>
  <si>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</si>
  <si>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</si>
  <si>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</si>
  <si>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</si>
  <si>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</si>
  <si>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</si>
  <si>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</si>
  <si>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</si>
  <si>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</si>
  <si>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</si>
  <si>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</si>
  <si>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</si>
  <si>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</si>
  <si>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</si>
  <si>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</si>
  <si>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</si>
  <si>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</si>
  <si>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</si>
  <si>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</si>
  <si>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</si>
  <si>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</si>
  <si>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</si>
  <si>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</si>
  <si>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</si>
  <si>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</si>
  <si>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</si>
  <si>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</si>
  <si>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</si>
  <si>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</si>
  <si>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</si>
  <si>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</si>
  <si>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</si>
  <si>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</si>
  <si>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</si>
  <si>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</si>
  <si>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</si>
  <si>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</si>
  <si>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</si>
  <si>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</si>
  <si>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</si>
  <si>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</si>
  <si>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</si>
  <si>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</si>
  <si>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</si>
  <si>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</si>
  <si>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</si>
  <si>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</si>
  <si>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</si>
  <si>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</si>
  <si>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</si>
  <si>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</si>
  <si>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</si>
  <si>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</si>
  <si>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</si>
  <si>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</si>
  <si>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</si>
  <si>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</si>
  <si>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</si>
  <si>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</si>
  <si>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</si>
  <si>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</si>
  <si>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</si>
  <si>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</si>
  <si>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</si>
  <si>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</si>
  <si>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</si>
  <si>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</si>
  <si>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</si>
  <si>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</si>
  <si>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</si>
  <si>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</si>
  <si>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</si>
  <si>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</si>
  <si>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</si>
  <si>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</si>
  <si>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</si>
  <si>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</si>
  <si>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</si>
  <si>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</si>
  <si>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</si>
  <si>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</si>
  <si>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</si>
  <si>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</si>
  <si>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</si>
  <si>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</si>
  <si>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</si>
  <si>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</si>
  <si>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</si>
  <si>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</si>
  <si>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</si>
  <si>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</si>
  <si>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</si>
  <si>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</si>
  <si>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</si>
  <si>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</si>
  <si>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</si>
  <si>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</si>
  <si>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</si>
  <si>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</si>
  <si>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</si>
  <si>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</si>
  <si>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</si>
  <si>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</si>
  <si>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</si>
  <si>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</si>
  <si>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</si>
  <si>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</si>
  <si>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</si>
  <si>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</si>
  <si>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</si>
  <si>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</si>
  <si>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</si>
  <si>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</si>
  <si>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</si>
  <si>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</si>
  <si>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</si>
  <si>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</si>
  <si>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</si>
  <si>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</si>
  <si>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</si>
  <si>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</si>
  <si>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</si>
  <si>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</si>
  <si>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</si>
  <si>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</si>
  <si>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</si>
  <si>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</si>
  <si>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</si>
  <si>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</si>
  <si>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</si>
  <si>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</si>
  <si>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</si>
  <si>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</si>
  <si>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</si>
  <si>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</si>
  <si>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</si>
  <si>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</si>
  <si>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</si>
  <si>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</si>
  <si>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</si>
  <si>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</si>
  <si>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</si>
  <si>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</si>
  <si>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</si>
  <si>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</si>
  <si>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</si>
  <si>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</si>
  <si>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</si>
  <si>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</si>
  <si>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</si>
  <si>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</si>
  <si>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</si>
  <si>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</si>
  <si>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</si>
  <si>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</si>
  <si>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</si>
  <si>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</si>
  <si>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</si>
  <si>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</si>
  <si>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</si>
  <si>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</si>
  <si>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</si>
  <si>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</si>
  <si>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</si>
  <si>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</si>
  <si>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</si>
  <si>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</si>
  <si>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</si>
  <si>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</si>
  <si>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</si>
  <si>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</si>
  <si>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</si>
  <si>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</si>
  <si>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</si>
  <si>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</si>
  <si>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</si>
  <si>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</si>
  <si>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</si>
  <si>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</si>
  <si>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</si>
  <si>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</si>
  <si>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</si>
  <si>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</si>
  <si>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</si>
  <si>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</si>
  <si>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</si>
  <si>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</si>
  <si>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</si>
  <si>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</si>
  <si>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</si>
  <si>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</si>
  <si>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</si>
  <si>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</si>
  <si>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</si>
  <si>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</si>
  <si>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</si>
  <si>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</si>
  <si>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</si>
  <si>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</si>
  <si>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</si>
  <si>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</si>
  <si>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</si>
  <si>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</si>
  <si>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</si>
  <si>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</si>
  <si>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</si>
  <si>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</si>
  <si>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</si>
  <si>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</si>
  <si>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</si>
  <si>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</si>
  <si>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</si>
  <si>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</si>
  <si>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</si>
  <si>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</si>
  <si>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</si>
  <si>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</si>
  <si>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</si>
  <si>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</si>
  <si>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</si>
  <si>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</si>
  <si>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</si>
  <si>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</si>
  <si>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</si>
  <si>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</si>
  <si>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</si>
  <si>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</si>
  <si>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</si>
  <si>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</si>
  <si>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</si>
  <si>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</si>
  <si>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</si>
  <si>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</si>
  <si>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</si>
  <si>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</si>
  <si>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</si>
  <si>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</si>
  <si>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</si>
  <si>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</si>
  <si>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</si>
  <si>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</si>
  <si>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</si>
  <si>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</si>
  <si>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</si>
  <si>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</si>
  <si>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</si>
  <si>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</si>
  <si>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</si>
  <si>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</si>
  <si>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</si>
  <si>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</si>
  <si>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</si>
  <si>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</si>
  <si>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</si>
  <si>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</si>
  <si>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</si>
  <si>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</si>
  <si>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</si>
  <si>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</si>
  <si>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</si>
  <si>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</si>
  <si>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</si>
  <si>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</si>
  <si>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</si>
  <si>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</si>
  <si>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</si>
  <si>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</si>
  <si>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</si>
  <si>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</si>
  <si>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</si>
  <si>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</si>
  <si>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</si>
  <si>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</si>
  <si>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</si>
  <si>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</si>
  <si>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</si>
  <si>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</si>
  <si>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</si>
  <si>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</si>
  <si>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</si>
  <si>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</si>
  <si>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</si>
  <si>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</si>
  <si>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</si>
  <si>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</si>
  <si>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</si>
  <si>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</si>
  <si>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</si>
  <si>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</si>
  <si>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</si>
  <si>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</si>
  <si>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</si>
  <si>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</si>
  <si>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</si>
  <si>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</si>
  <si>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</si>
  <si>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</si>
  <si>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</si>
  <si>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</si>
  <si>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</si>
  <si>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</si>
  <si>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</si>
  <si>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</si>
  <si>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</si>
  <si>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</si>
  <si>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</si>
  <si>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</si>
  <si>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</si>
  <si>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</si>
  <si>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</si>
  <si>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</si>
  <si>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</si>
  <si>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</si>
  <si>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</si>
  <si>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</si>
  <si>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</si>
  <si>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</si>
  <si>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</si>
  <si>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</si>
  <si>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</si>
  <si>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</si>
  <si>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</si>
  <si>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</si>
  <si>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</si>
  <si>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</si>
  <si>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</si>
  <si>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</si>
  <si>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</si>
  <si>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</si>
  <si>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</si>
  <si>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</si>
  <si>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</si>
  <si>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</si>
  <si>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</si>
  <si>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</si>
  <si>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</si>
  <si>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</si>
  <si>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</si>
  <si>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</si>
  <si>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</si>
  <si>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</si>
  <si>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</si>
  <si>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</si>
  <si>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</si>
  <si>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</si>
  <si>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</si>
  <si>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</si>
  <si>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</si>
  <si>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</si>
  <si>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</si>
  <si>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</si>
  <si>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</si>
  <si>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</si>
  <si>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</si>
  <si>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</si>
  <si>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</si>
  <si>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</si>
  <si>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</si>
  <si>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</si>
  <si>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</si>
  <si>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</si>
  <si>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</si>
  <si>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</si>
  <si>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</si>
  <si>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</si>
  <si>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</si>
  <si>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</si>
  <si>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</si>
  <si>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</si>
  <si>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</si>
  <si>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</si>
  <si>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</si>
  <si>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</si>
  <si>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</si>
  <si>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</si>
  <si>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</si>
  <si>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</si>
  <si>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</si>
  <si>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</si>
  <si>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</si>
  <si>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</si>
  <si>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</si>
  <si>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</si>
  <si>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</si>
  <si>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</si>
  <si>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</si>
  <si>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</si>
  <si>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</si>
  <si>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</si>
  <si>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</si>
  <si>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</si>
  <si>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</si>
  <si>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</si>
  <si>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</si>
  <si>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</si>
  <si>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</si>
  <si>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</si>
  <si>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</si>
  <si>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</si>
  <si>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</si>
  <si>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</si>
  <si>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</si>
  <si>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</si>
  <si>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</si>
  <si>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</si>
  <si>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</si>
  <si>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</si>
  <si>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</si>
  <si>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</si>
  <si>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</si>
  <si>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</si>
  <si>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</si>
  <si>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</si>
  <si>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</si>
  <si>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</si>
  <si>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</si>
  <si>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</si>
  <si>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</si>
  <si>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</si>
  <si>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</si>
  <si>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</si>
  <si>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</si>
  <si>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</si>
  <si>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</si>
  <si>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</si>
  <si>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</si>
  <si>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</si>
  <si>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</si>
  <si>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</si>
  <si>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</si>
  <si>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</si>
  <si>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</si>
  <si>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</si>
  <si>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</si>
  <si>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</si>
  <si>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</si>
  <si>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</si>
  <si>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</si>
  <si>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</si>
  <si>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</si>
  <si>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</si>
  <si>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</si>
  <si>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</si>
  <si>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</si>
  <si>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</si>
  <si>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</si>
  <si>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</si>
  <si>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</si>
  <si>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</si>
  <si>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</si>
  <si>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</si>
  <si>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</si>
  <si>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</si>
  <si>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</si>
  <si>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</si>
  <si>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</si>
  <si>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</si>
  <si>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</si>
  <si>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</si>
  <si>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</si>
  <si>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</si>
  <si>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</si>
  <si>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</si>
  <si>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</si>
  <si>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</si>
  <si>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</si>
  <si>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</si>
  <si>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</si>
  <si>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</si>
  <si>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</si>
  <si>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</si>
  <si>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</si>
  <si>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</si>
  <si>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</si>
  <si>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</si>
  <si>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</si>
  <si>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</si>
  <si>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</si>
  <si>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</si>
  <si>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</si>
  <si>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</si>
  <si>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</si>
  <si>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</si>
  <si>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</si>
  <si>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</si>
  <si>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</si>
  <si>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</si>
  <si>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</si>
  <si>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</si>
  <si>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</si>
  <si>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</si>
  <si>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</si>
  <si>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</si>
  <si>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</si>
  <si>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</si>
  <si>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</si>
  <si>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</si>
  <si>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</si>
  <si>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</si>
  <si>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</si>
  <si>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</si>
  <si>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</si>
  <si>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</si>
  <si>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</si>
  <si>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</si>
  <si>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</si>
  <si>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</si>
  <si>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</si>
  <si>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</si>
  <si>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</si>
  <si>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</si>
  <si>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</si>
  <si>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</si>
  <si>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</si>
  <si>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</si>
  <si>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</si>
  <si>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</si>
  <si>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</si>
  <si>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</si>
  <si>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</si>
  <si>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</si>
  <si>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</si>
  <si>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</si>
  <si>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</si>
  <si>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</si>
  <si>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</si>
  <si>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</si>
  <si>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</si>
  <si>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</si>
  <si>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</si>
  <si>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</si>
  <si>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</si>
  <si>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</si>
  <si>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</si>
  <si>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</si>
  <si>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</si>
  <si>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</si>
  <si>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</si>
  <si>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</si>
  <si>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</si>
  <si>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</si>
  <si>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</si>
  <si>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</si>
  <si>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</si>
  <si>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</si>
  <si>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</si>
  <si>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</si>
  <si>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</si>
  <si>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</si>
  <si>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</si>
  <si>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</si>
  <si>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</si>
  <si>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</si>
  <si>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</si>
  <si>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</si>
  <si>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</si>
  <si>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</si>
  <si>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</si>
  <si>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</si>
  <si>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</si>
  <si>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</si>
  <si>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</si>
  <si>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</si>
  <si>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</si>
  <si>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</si>
  <si>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</si>
  <si>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</si>
  <si>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</si>
  <si>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</si>
  <si>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</si>
  <si>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</si>
  <si>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</si>
  <si>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</si>
  <si>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</si>
  <si>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</si>
  <si>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</si>
  <si>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</si>
  <si>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</si>
  <si>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</si>
  <si>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</si>
  <si>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</si>
  <si>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</si>
  <si>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</si>
  <si>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</si>
  <si>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</si>
  <si>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</si>
  <si>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</si>
  <si>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</si>
  <si>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</si>
  <si>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</si>
  <si>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</si>
  <si>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</si>
  <si>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</si>
  <si>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</si>
  <si>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</si>
  <si>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</si>
  <si>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</si>
  <si>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</si>
  <si>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</si>
  <si>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</si>
  <si>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</si>
  <si>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</si>
  <si>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</si>
  <si>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</si>
  <si>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</si>
  <si>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</si>
  <si>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</si>
  <si>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</si>
  <si>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</si>
  <si>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</si>
  <si>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</si>
  <si>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</si>
  <si>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</si>
  <si>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</si>
  <si>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</si>
  <si>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</si>
  <si>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</si>
  <si>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</si>
  <si>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</si>
  <si>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</si>
  <si>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</si>
  <si>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</si>
  <si>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</si>
  <si>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</si>
  <si>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</si>
  <si>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</si>
  <si>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</si>
  <si>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</si>
  <si>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</si>
  <si>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</si>
  <si>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</si>
  <si>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</si>
  <si>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</si>
  <si>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</si>
  <si>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</si>
  <si>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</si>
  <si>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</si>
  <si>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</si>
  <si>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</si>
  <si>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</si>
  <si>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</si>
  <si>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</si>
  <si>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</si>
  <si>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</si>
  <si>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</si>
  <si>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</si>
  <si>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</si>
  <si>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</si>
  <si>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</si>
  <si>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</si>
  <si>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</si>
  <si>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</si>
  <si>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</si>
  <si>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</si>
  <si>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</si>
  <si>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</si>
  <si>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</si>
  <si>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</si>
  <si>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</si>
  <si>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</si>
  <si>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</si>
  <si>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</si>
  <si>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</si>
  <si>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</si>
  <si>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</si>
  <si>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</si>
  <si>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</si>
  <si>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</si>
  <si>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</si>
  <si>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</si>
  <si>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</si>
  <si>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</si>
  <si>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</si>
  <si>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</si>
  <si>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</si>
  <si>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</si>
  <si>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</si>
  <si>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</si>
  <si>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</si>
  <si>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</si>
  <si>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</si>
  <si>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</si>
  <si>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</si>
  <si>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</si>
  <si>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</si>
  <si>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</si>
  <si>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</si>
  <si>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</si>
  <si>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</si>
  <si>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</si>
  <si>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</si>
  <si>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</si>
  <si>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</si>
  <si>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</si>
  <si>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</si>
  <si>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</si>
  <si>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</si>
  <si>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</si>
  <si>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</si>
  <si>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</si>
  <si>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</si>
  <si>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</si>
  <si>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</si>
  <si>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</si>
  <si>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</si>
  <si>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</si>
  <si>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</si>
  <si>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</si>
  <si>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</si>
  <si>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</si>
  <si>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</si>
  <si>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</si>
  <si>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</si>
  <si>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</si>
  <si>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</si>
  <si>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</si>
  <si>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</si>
  <si>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</si>
  <si>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</si>
  <si>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</si>
  <si>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</si>
  <si>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</si>
  <si>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</si>
  <si>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</si>
  <si>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</si>
  <si>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</si>
  <si>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</si>
  <si>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</si>
  <si>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</si>
  <si>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</si>
  <si>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</si>
  <si>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</si>
  <si>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</si>
  <si>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</si>
  <si>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</si>
  <si>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</si>
  <si>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</si>
  <si>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</si>
  <si>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</si>
  <si>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</si>
  <si>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</si>
  <si>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</si>
  <si>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</si>
  <si>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</si>
  <si>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</si>
  <si>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</si>
  <si>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</si>
  <si>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</si>
  <si>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</si>
  <si>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</si>
  <si>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</si>
  <si>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</si>
  <si>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</si>
  <si>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</si>
  <si>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</si>
  <si>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</si>
  <si>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</si>
  <si>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</si>
  <si>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</si>
  <si>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</si>
  <si>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</si>
  <si>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</si>
  <si>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</si>
  <si>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</si>
  <si>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</si>
  <si>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</si>
  <si>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</si>
  <si>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</si>
  <si>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</si>
  <si>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</si>
  <si>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</si>
  <si>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</si>
  <si>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</si>
  <si>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</si>
  <si>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</si>
  <si>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</si>
  <si>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</si>
  <si>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</si>
  <si>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</si>
  <si>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</si>
  <si>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</si>
  <si>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</si>
  <si>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</si>
  <si>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</si>
  <si>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</si>
  <si>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</si>
  <si>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</si>
  <si>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</si>
  <si>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</si>
  <si>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</si>
  <si>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</si>
  <si>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</si>
  <si>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</si>
  <si>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</si>
  <si>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</si>
  <si>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</si>
  <si>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</si>
  <si>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</si>
  <si>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</si>
  <si>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</si>
  <si>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</si>
  <si>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</si>
  <si>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</si>
  <si>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</si>
  <si>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</si>
  <si>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</si>
  <si>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</si>
  <si>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</si>
  <si>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</si>
  <si>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</si>
  <si>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</si>
  <si>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</si>
  <si>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</si>
  <si>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</si>
  <si>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</si>
  <si>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</si>
  <si>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</si>
  <si>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</si>
  <si>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</si>
  <si>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</si>
  <si>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</si>
  <si>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</si>
  <si>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</si>
  <si>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</si>
  <si>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</si>
  <si>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</si>
  <si>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</si>
  <si>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</si>
  <si>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</si>
  <si>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</si>
  <si>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</si>
  <si>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</si>
  <si>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</si>
  <si>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</si>
  <si>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</si>
  <si>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</si>
  <si>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</si>
  <si>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</si>
  <si>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</si>
  <si>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</si>
  <si>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</si>
  <si>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</si>
  <si>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</si>
  <si>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</si>
  <si>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</si>
  <si>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</si>
  <si>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</si>
  <si>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</si>
  <si>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</si>
  <si>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</si>
  <si>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</si>
  <si>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</si>
  <si>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</si>
  <si>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</si>
  <si>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</si>
  <si>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</si>
  <si>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</si>
  <si>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</si>
  <si>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</si>
  <si>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</si>
  <si>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</si>
  <si>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</si>
  <si>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</si>
  <si>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</si>
  <si>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</si>
  <si>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</si>
  <si>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</si>
  <si>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</si>
  <si>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</si>
  <si>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</si>
  <si>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</si>
  <si>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</si>
  <si>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</si>
  <si>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</si>
  <si>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</si>
  <si>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</si>
  <si>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</si>
  <si>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</si>
  <si>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</si>
  <si>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</si>
  <si>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</si>
  <si>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</si>
  <si>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</si>
  <si>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</si>
  <si>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</si>
  <si>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</si>
  <si>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</si>
  <si>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</si>
  <si>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</si>
  <si>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</si>
  <si>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</si>
  <si>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</si>
  <si>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</si>
  <si>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</si>
  <si>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</si>
  <si>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</si>
  <si>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</si>
  <si>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</si>
  <si>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</si>
  <si>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</si>
  <si>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</si>
  <si>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</si>
  <si>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</si>
  <si>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</si>
  <si>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</si>
  <si>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</si>
  <si>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</si>
  <si>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</si>
  <si>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</si>
  <si>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</si>
  <si>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</si>
  <si>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</si>
  <si>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</si>
  <si>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</si>
  <si>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</si>
  <si>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</si>
  <si>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</si>
  <si>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</si>
  <si>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</si>
  <si>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</si>
  <si>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</si>
  <si>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</si>
  <si>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</si>
  <si>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</si>
  <si>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</si>
  <si>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</si>
  <si>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</si>
  <si>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</si>
  <si>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</si>
  <si>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</si>
  <si>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</si>
  <si>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</si>
  <si>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</si>
  <si>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</si>
  <si>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</si>
  <si>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</si>
  <si>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</si>
  <si>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</si>
  <si>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</si>
  <si>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</si>
  <si>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</si>
  <si>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</si>
  <si>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</si>
  <si>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</si>
  <si>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</si>
  <si>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</si>
  <si>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</si>
  <si>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</si>
  <si>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</si>
  <si>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</si>
  <si>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</si>
  <si>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</si>
  <si>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</si>
  <si>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</si>
  <si>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</si>
  <si>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</si>
  <si>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</si>
  <si>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</si>
  <si>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</si>
  <si>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</si>
  <si>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</si>
  <si>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</si>
  <si>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</si>
  <si>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</si>
  <si>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</si>
  <si>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</si>
  <si>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</si>
  <si>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</si>
  <si>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</si>
  <si>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</si>
  <si>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</si>
  <si>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</si>
  <si>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</si>
  <si>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</si>
  <si>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</si>
  <si>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</si>
  <si>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</si>
  <si>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</si>
  <si>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</si>
  <si>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</si>
  <si>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</si>
  <si>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</si>
  <si>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</si>
  <si>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</si>
  <si>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</si>
  <si>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</si>
  <si>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</si>
  <si>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</si>
  <si>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</si>
  <si>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</si>
  <si>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</si>
  <si>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</si>
  <si>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</si>
  <si>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</si>
  <si>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</si>
  <si>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</si>
  <si>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</si>
  <si>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</si>
  <si>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</si>
  <si>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</si>
  <si>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</si>
  <si>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</si>
  <si>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</si>
  <si>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</si>
  <si>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</si>
  <si>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</si>
  <si>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</si>
  <si>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</si>
  <si>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</si>
  <si>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</si>
  <si>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</si>
  <si>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</si>
  <si>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</si>
  <si>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</si>
  <si>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</si>
  <si>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</si>
  <si>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</si>
  <si>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</si>
  <si>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</si>
  <si>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</si>
  <si>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</si>
  <si>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</si>
  <si>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</si>
  <si>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</si>
  <si>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</si>
  <si>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</si>
  <si>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</si>
  <si>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</si>
  <si>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</si>
  <si>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</si>
  <si>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</si>
  <si>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</si>
  <si>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</si>
  <si>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</si>
  <si>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</si>
  <si>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</si>
  <si>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</si>
  <si>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</si>
  <si>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</si>
  <si>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</si>
  <si>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</si>
  <si>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</si>
  <si>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</si>
  <si>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</si>
  <si>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</si>
  <si>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</si>
  <si>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</si>
  <si>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</si>
  <si>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</si>
  <si>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</si>
  <si>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</si>
  <si>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</si>
  <si>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</si>
  <si>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</si>
  <si>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</si>
  <si>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</si>
  <si>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</si>
  <si>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</si>
  <si>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</si>
  <si>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</si>
  <si>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</si>
  <si>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</si>
  <si>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</si>
  <si>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</si>
  <si>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</si>
  <si>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</si>
  <si>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</si>
  <si>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</si>
  <si>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</si>
  <si>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</si>
  <si>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</si>
  <si>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</si>
  <si>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</si>
  <si>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</si>
  <si>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</si>
  <si>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</si>
  <si>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</si>
  <si>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</si>
  <si>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</si>
  <si>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</si>
  <si>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</si>
  <si>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</si>
  <si>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</si>
  <si>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</si>
  <si>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</si>
  <si>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</si>
  <si>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</si>
  <si>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</si>
  <si>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</si>
  <si>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</si>
  <si>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</si>
  <si>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</si>
  <si>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</si>
  <si>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</si>
  <si>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</si>
  <si>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</si>
  <si>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</si>
  <si>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</si>
  <si>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</si>
  <si>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</si>
  <si>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</si>
  <si>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</si>
  <si>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</si>
  <si>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</si>
  <si>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</si>
  <si>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</si>
  <si>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</si>
  <si>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</si>
  <si>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</si>
  <si>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</si>
  <si>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</si>
  <si>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</si>
  <si>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</si>
  <si>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</si>
  <si>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</si>
  <si>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</si>
  <si>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</si>
  <si>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</si>
  <si>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</si>
  <si>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</si>
  <si>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</si>
  <si>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</si>
  <si>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</si>
  <si>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</si>
  <si>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</si>
  <si>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</si>
  <si>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</si>
  <si>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</si>
  <si>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</si>
  <si>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</si>
  <si>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</si>
  <si>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</si>
  <si>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</si>
  <si>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</si>
  <si>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</si>
  <si>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</si>
  <si>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</si>
  <si>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</si>
  <si>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</si>
  <si>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</si>
  <si>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</si>
  <si>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</si>
  <si>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</si>
  <si>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</si>
  <si>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</si>
  <si>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</si>
  <si>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</si>
  <si>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</si>
  <si>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</si>
  <si>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</si>
  <si>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</si>
  <si>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</si>
  <si>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</si>
  <si>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</si>
  <si>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</si>
  <si>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</si>
  <si>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</si>
  <si>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</si>
  <si>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</si>
  <si>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</si>
  <si>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</si>
  <si>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</si>
  <si>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</si>
  <si>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</si>
  <si>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</si>
  <si>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</si>
  <si>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</si>
  <si>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</si>
  <si>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</si>
  <si>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</si>
  <si>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</si>
  <si>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</si>
  <si>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</si>
  <si>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</si>
  <si>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</si>
  <si>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</si>
  <si>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</si>
  <si>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</si>
  <si>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</si>
  <si>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</si>
  <si>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</si>
  <si>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</si>
  <si>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</si>
  <si>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</si>
  <si>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</si>
  <si>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</si>
  <si>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</si>
  <si>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</si>
  <si>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</si>
  <si>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</si>
  <si>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</si>
  <si>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</si>
  <si>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</si>
  <si>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</si>
  <si>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</si>
  <si>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</si>
  <si>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</si>
  <si>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</si>
  <si>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</si>
  <si>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</si>
  <si>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</si>
  <si>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</si>
  <si>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</si>
  <si>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</si>
  <si>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</si>
  <si>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</si>
  <si>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</si>
  <si>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</si>
  <si>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</si>
  <si>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</si>
  <si>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</si>
  <si>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</si>
  <si>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</si>
  <si>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</si>
  <si>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</si>
  <si>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</si>
  <si>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</si>
  <si>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</si>
  <si>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</si>
  <si>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</si>
  <si>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</si>
  <si>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</si>
  <si>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</si>
  <si>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</si>
  <si>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</si>
  <si>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</si>
  <si>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</si>
  <si>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</si>
  <si>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</si>
  <si>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</si>
  <si>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</si>
  <si>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</si>
  <si>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</si>
  <si>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</si>
  <si>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</si>
  <si>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</si>
  <si>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</si>
  <si>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</si>
  <si>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</si>
  <si>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</si>
  <si>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</si>
  <si>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</si>
  <si>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</si>
  <si>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</si>
  <si>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</si>
  <si>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</si>
  <si>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</si>
  <si>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</si>
  <si>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</si>
  <si>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</si>
  <si>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</si>
  <si>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</si>
  <si>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</si>
  <si>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</si>
  <si>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</si>
  <si>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</si>
  <si>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</si>
  <si>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</si>
  <si>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</si>
  <si>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</si>
  <si>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</si>
  <si>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</si>
  <si>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</si>
  <si>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</si>
  <si>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</si>
  <si>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</si>
  <si>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</si>
  <si>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</si>
  <si>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</si>
  <si>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</si>
  <si>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</si>
  <si>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</si>
  <si>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</si>
  <si>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</si>
  <si>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</si>
  <si>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</si>
  <si>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</si>
  <si>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</si>
  <si>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</si>
  <si>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</si>
  <si>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</si>
  <si>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</si>
  <si>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</si>
  <si>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</si>
  <si>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</si>
  <si>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</si>
  <si>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</si>
  <si>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</si>
  <si>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</si>
  <si>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</si>
  <si>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</si>
  <si>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</si>
  <si>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</si>
  <si>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</si>
  <si>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</si>
  <si>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</si>
  <si>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</si>
  <si>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</si>
  <si>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</si>
  <si>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</si>
  <si>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</si>
  <si>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</si>
  <si>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</si>
  <si>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</si>
  <si>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</si>
  <si>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</si>
  <si>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</si>
  <si>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</si>
  <si>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</si>
  <si>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</si>
  <si>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</si>
  <si>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</si>
  <si>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</si>
  <si>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</si>
  <si>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</si>
  <si>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</si>
  <si>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</si>
  <si>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</si>
  <si>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</si>
  <si>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</si>
  <si>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</si>
  <si>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</si>
  <si>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</si>
  <si>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</si>
  <si>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</si>
  <si>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</si>
  <si>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</si>
  <si>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</si>
  <si>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</si>
  <si>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</si>
  <si>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</si>
  <si>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</si>
  <si>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</si>
  <si>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</si>
  <si>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</si>
  <si>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</si>
  <si>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</si>
  <si>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</si>
  <si>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</si>
  <si>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</si>
  <si>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</si>
  <si>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</si>
  <si>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</si>
  <si>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</si>
  <si>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</si>
  <si>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</si>
  <si>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</si>
  <si>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</si>
  <si>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</si>
  <si>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</si>
  <si>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</si>
  <si>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</si>
  <si>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</si>
  <si>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</si>
  <si>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</si>
  <si>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</si>
  <si>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</si>
  <si>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</si>
  <si>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</si>
  <si>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</si>
  <si>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</si>
  <si>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</si>
  <si>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</si>
  <si>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</si>
  <si>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</si>
  <si>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</si>
  <si>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</si>
  <si>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</si>
  <si>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</si>
  <si>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</si>
  <si>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</si>
  <si>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</si>
  <si>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</si>
  <si>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</si>
  <si>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</si>
  <si>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</si>
  <si>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</si>
  <si>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</si>
  <si>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</si>
  <si>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</si>
  <si>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</si>
  <si>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</si>
  <si>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</si>
  <si>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</si>
  <si>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</si>
  <si>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</si>
  <si>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</si>
  <si>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</si>
  <si>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</si>
  <si>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</si>
  <si>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</si>
  <si>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</si>
  <si>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</si>
  <si>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</si>
  <si>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</si>
  <si>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</si>
  <si>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</si>
  <si>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</si>
  <si>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</si>
  <si>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</si>
  <si>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</si>
  <si>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</si>
  <si>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</si>
  <si>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</si>
  <si>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</si>
  <si>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</si>
  <si>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</si>
  <si>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</si>
  <si>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</si>
  <si>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</si>
  <si>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</si>
  <si>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</si>
  <si>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</si>
  <si>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</si>
  <si>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</si>
  <si>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</si>
  <si>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</si>
  <si>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</si>
  <si>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</si>
  <si>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</si>
  <si>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</si>
  <si>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</si>
  <si>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</si>
  <si>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</si>
  <si>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</si>
  <si>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</si>
  <si>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</si>
  <si>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</si>
  <si>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</si>
  <si>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</si>
  <si>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</si>
  <si>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</si>
  <si>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</si>
  <si>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</si>
  <si>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</si>
  <si>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</si>
  <si>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</si>
  <si>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</si>
  <si>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</si>
  <si>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</si>
  <si>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</si>
  <si>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</si>
  <si>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</si>
  <si>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</si>
  <si>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</si>
  <si>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</si>
  <si>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</si>
  <si>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</si>
  <si>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</si>
  <si>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</si>
  <si>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</si>
  <si>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</si>
  <si>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</si>
  <si>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</si>
  <si>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</si>
  <si>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</si>
  <si>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</si>
  <si>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</si>
  <si>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</si>
  <si>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</si>
  <si>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</si>
  <si>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</si>
  <si>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</si>
  <si>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</si>
  <si>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</si>
  <si>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</si>
  <si>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</si>
  <si>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</si>
  <si>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</si>
  <si>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</si>
  <si>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</si>
  <si>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</si>
  <si>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</si>
  <si>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</si>
  <si>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</si>
  <si>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</si>
  <si>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</si>
  <si>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</si>
  <si>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</si>
  <si>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</si>
  <si>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</si>
  <si>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</si>
  <si>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</si>
  <si>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</si>
  <si>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</si>
  <si>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</si>
  <si>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</si>
  <si>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</si>
  <si>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</si>
  <si>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</si>
  <si>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</si>
  <si>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</si>
  <si>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</si>
  <si>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</si>
  <si>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</si>
  <si>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</si>
  <si>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</si>
  <si>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</si>
  <si>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</si>
  <si>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</si>
  <si>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</si>
  <si>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</si>
  <si>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</si>
  <si>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</si>
  <si>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</si>
  <si>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</si>
  <si>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</si>
  <si>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</si>
  <si>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</si>
  <si>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</si>
  <si>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</si>
  <si>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</si>
  <si>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</si>
  <si>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</si>
  <si>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</si>
  <si>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</si>
  <si>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</si>
  <si>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</si>
  <si>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</si>
  <si>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</si>
  <si>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</si>
  <si>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</si>
  <si>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</si>
  <si>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</si>
  <si>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</si>
  <si>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</si>
  <si>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</si>
  <si>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</si>
  <si>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</si>
  <si>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</si>
  <si>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</si>
  <si>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</si>
  <si>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</si>
  <si>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</si>
  <si>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</si>
  <si>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</si>
  <si>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</si>
  <si>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</si>
  <si>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</si>
  <si>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</si>
  <si>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</si>
  <si>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</si>
  <si>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</si>
  <si>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</si>
  <si>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</si>
  <si>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</si>
  <si>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</si>
  <si>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</si>
  <si>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</si>
  <si>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</si>
  <si>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</si>
  <si>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</si>
  <si>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</si>
  <si>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</si>
  <si>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</si>
  <si>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</si>
  <si>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</si>
  <si>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</si>
  <si>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</si>
  <si>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</si>
  <si>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</si>
  <si>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</si>
  <si>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</si>
  <si>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</si>
  <si>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</si>
  <si>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</si>
  <si>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</si>
  <si>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</si>
  <si>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</si>
  <si>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</si>
  <si>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</si>
  <si>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</si>
  <si>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</si>
  <si>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</si>
  <si>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</si>
  <si>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</si>
  <si>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</si>
  <si>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</si>
  <si>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</si>
  <si>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</si>
  <si>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</si>
  <si>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</si>
  <si>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</si>
  <si>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</si>
  <si>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</si>
  <si>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</si>
  <si>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</si>
  <si>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</si>
  <si>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</si>
  <si>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</si>
  <si>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</si>
  <si>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</si>
  <si>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</si>
  <si>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</si>
  <si>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</si>
  <si>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</si>
  <si>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</si>
  <si>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</si>
  <si>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</si>
  <si>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</si>
  <si>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</si>
  <si>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</si>
  <si>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</si>
  <si>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</si>
  <si>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</si>
  <si>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</si>
  <si>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</si>
  <si>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</si>
  <si>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</si>
  <si>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</si>
  <si>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</si>
  <si>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</si>
  <si>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</si>
  <si>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</si>
  <si>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</si>
  <si>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</si>
  <si>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</si>
  <si>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</si>
  <si>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</si>
  <si>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</si>
  <si>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</si>
  <si>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</si>
  <si>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</si>
  <si>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</si>
  <si>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</si>
  <si>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</si>
  <si>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</si>
  <si>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</si>
  <si>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</si>
  <si>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</si>
  <si>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</si>
  <si>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</si>
  <si>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</si>
  <si>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</si>
  <si>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</si>
  <si>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</si>
  <si>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</si>
  <si>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</si>
  <si>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</si>
  <si>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</si>
  <si>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</si>
  <si>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</si>
  <si>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</si>
  <si>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</si>
  <si>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</si>
  <si>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</si>
  <si>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</si>
  <si>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</si>
  <si>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</si>
  <si>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</si>
  <si>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</si>
  <si>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</si>
  <si>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</si>
  <si>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</si>
  <si>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</si>
  <si>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</si>
  <si>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</si>
  <si>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</si>
  <si>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</si>
  <si>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</si>
  <si>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</si>
  <si>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</si>
  <si>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</si>
  <si>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</si>
  <si>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</si>
  <si>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</si>
  <si>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</si>
  <si>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</si>
  <si>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</si>
  <si>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</si>
  <si>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</si>
  <si>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</si>
  <si>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</si>
  <si>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</si>
  <si>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</si>
  <si>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</si>
  <si>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</si>
  <si>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</si>
  <si>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</si>
  <si>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</si>
  <si>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</si>
  <si>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</si>
  <si>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</si>
  <si>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</si>
  <si>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</si>
  <si>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</si>
  <si>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</si>
  <si>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</si>
  <si>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</si>
  <si>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</si>
  <si>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</si>
  <si>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</si>
  <si>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</si>
  <si>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</si>
  <si>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</si>
  <si>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</si>
  <si>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</si>
  <si>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</si>
  <si>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</si>
  <si>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</si>
  <si>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</si>
  <si>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</si>
  <si>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</si>
  <si>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</si>
  <si>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</si>
  <si>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</si>
  <si>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</si>
  <si>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</si>
  <si>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</si>
  <si>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</si>
  <si>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</si>
  <si>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</si>
  <si>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</si>
  <si>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</si>
  <si>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</si>
  <si>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</si>
  <si>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</si>
  <si>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</si>
  <si>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</si>
  <si>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</si>
  <si>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</si>
  <si>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</si>
  <si>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</si>
  <si>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</si>
  <si>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</si>
  <si>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</si>
  <si>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</si>
  <si>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</si>
  <si>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</si>
  <si>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</si>
  <si>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</si>
  <si>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</si>
  <si>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</si>
  <si>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</si>
  <si>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</si>
  <si>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</si>
  <si>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</si>
  <si>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</si>
  <si>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</si>
  <si>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</si>
  <si>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</si>
  <si>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</si>
  <si>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</si>
  <si>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</si>
  <si>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</si>
  <si>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</si>
  <si>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</si>
  <si>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</si>
  <si>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</si>
  <si>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</si>
  <si>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</si>
  <si>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</si>
  <si>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</si>
  <si>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</si>
  <si>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</si>
  <si>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</si>
  <si>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</si>
  <si>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</si>
  <si>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</si>
  <si>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</si>
  <si>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</si>
  <si>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</si>
  <si>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</si>
  <si>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</si>
  <si>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</si>
  <si>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</si>
  <si>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</si>
  <si>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</si>
  <si>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</si>
  <si>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</si>
  <si>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</si>
  <si>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</si>
  <si>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</si>
  <si>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</si>
  <si>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</si>
  <si>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</si>
  <si>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</si>
  <si>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</si>
  <si>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</si>
  <si>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</si>
  <si>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</si>
  <si>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</si>
  <si>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</si>
  <si>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</si>
  <si>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</si>
  <si>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</si>
  <si>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</si>
  <si>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</si>
  <si>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</si>
  <si>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</si>
  <si>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</si>
  <si>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</si>
  <si>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</si>
  <si>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</si>
  <si>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</si>
  <si>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</si>
  <si>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</si>
  <si>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</si>
  <si>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</si>
  <si>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</si>
  <si>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</si>
  <si>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</si>
  <si>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</si>
  <si>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</si>
  <si>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</si>
  <si>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</si>
  <si>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</si>
  <si>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</si>
  <si>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</si>
  <si>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</si>
  <si>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</si>
  <si>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</si>
  <si>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</si>
  <si>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</si>
  <si>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</si>
  <si>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</si>
  <si>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</si>
  <si>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</si>
  <si>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</si>
  <si>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</si>
  <si>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</si>
  <si>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</si>
  <si>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</si>
  <si>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</si>
  <si>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</si>
  <si>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</si>
  <si>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</si>
  <si>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</si>
  <si>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</si>
  <si>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</si>
  <si>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</si>
  <si>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</si>
  <si>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</si>
  <si>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</si>
  <si>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</si>
  <si>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</si>
  <si>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</si>
  <si>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</si>
  <si>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</si>
  <si>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</si>
  <si>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</si>
  <si>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</si>
  <si>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</si>
  <si>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</si>
  <si>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</si>
  <si>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</si>
  <si>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</si>
  <si>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</si>
  <si>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</si>
  <si>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</si>
  <si>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</si>
  <si>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</si>
  <si>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</si>
  <si>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</si>
  <si>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</si>
  <si>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</si>
  <si>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</si>
  <si>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</si>
  <si>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</si>
  <si>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</si>
  <si>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</si>
  <si>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</si>
  <si>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</si>
  <si>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</si>
  <si>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</si>
  <si>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</si>
  <si>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</si>
  <si>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</si>
  <si>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</si>
  <si>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</si>
  <si>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</si>
  <si>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</si>
  <si>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</si>
  <si>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</si>
  <si>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</si>
  <si>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</si>
  <si>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</si>
  <si>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</si>
  <si>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</si>
  <si>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</si>
  <si>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</si>
  <si>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</si>
  <si>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</si>
  <si>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</si>
  <si>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</si>
  <si>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</si>
  <si>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</si>
  <si>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</si>
  <si>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</si>
  <si>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</si>
  <si>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</si>
  <si>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</si>
  <si>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</si>
  <si>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</si>
  <si>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</si>
  <si>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</si>
  <si>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</si>
  <si>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</si>
  <si>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</si>
  <si>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</si>
  <si>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</si>
  <si>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</si>
  <si>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</si>
  <si>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</si>
  <si>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</si>
  <si>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</si>
  <si>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</si>
  <si>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</si>
  <si>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</si>
  <si>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</si>
  <si>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</si>
  <si>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</si>
  <si>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</si>
  <si>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</si>
  <si>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</si>
  <si>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</si>
  <si>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</si>
  <si>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</si>
  <si>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</si>
  <si>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</si>
  <si>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</si>
  <si>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</si>
  <si>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</si>
  <si>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</si>
  <si>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</si>
  <si>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</si>
  <si>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</si>
  <si>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</si>
  <si>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</si>
  <si>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</si>
  <si>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</si>
  <si>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</si>
  <si>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</si>
  <si>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</si>
  <si>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</si>
  <si>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</si>
  <si>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</si>
  <si>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</si>
  <si>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</si>
  <si>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</si>
  <si>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</si>
  <si>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</si>
  <si>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</si>
  <si>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</si>
  <si>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</si>
  <si>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</si>
  <si>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</si>
  <si>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</si>
  <si>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</si>
  <si>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</si>
  <si>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</si>
  <si>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</si>
  <si>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</si>
  <si>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</si>
  <si>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</si>
  <si>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</si>
  <si>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</si>
  <si>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</si>
  <si>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</si>
  <si>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</si>
  <si>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</si>
  <si>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</si>
  <si>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</si>
  <si>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</si>
  <si>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</si>
  <si>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</si>
  <si>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</si>
  <si>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</si>
  <si>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</si>
  <si>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</si>
  <si>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</si>
  <si>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</si>
  <si>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</si>
  <si>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</si>
  <si>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</si>
  <si>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</si>
  <si>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</si>
  <si>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</si>
  <si>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</si>
  <si>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</si>
  <si>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</si>
  <si>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</si>
  <si>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</si>
  <si>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</si>
  <si>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</si>
  <si>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</si>
  <si>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</si>
  <si>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</si>
  <si>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</si>
  <si>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</si>
  <si>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</si>
  <si>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</si>
  <si>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</si>
  <si>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</si>
  <si>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</si>
  <si>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</si>
  <si>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</si>
  <si>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</si>
  <si>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</si>
  <si>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</si>
  <si>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</si>
  <si>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</si>
  <si>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</si>
  <si>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</si>
  <si>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</si>
  <si>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</si>
  <si>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</si>
  <si>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</si>
  <si>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</si>
  <si>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</si>
  <si>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</si>
  <si>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</si>
  <si>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</si>
  <si>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</si>
  <si>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</si>
  <si>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</si>
  <si>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</si>
  <si>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</si>
  <si>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</si>
  <si>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</si>
  <si>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</si>
  <si>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</si>
  <si>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</si>
  <si>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</si>
  <si>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</si>
  <si>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</si>
  <si>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</si>
  <si>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</si>
  <si>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</si>
  <si>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</si>
  <si>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</si>
  <si>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</si>
  <si>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</si>
  <si>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</si>
  <si>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</si>
  <si>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</si>
  <si>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</si>
  <si>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</si>
  <si>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</si>
  <si>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</si>
  <si>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</si>
  <si>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</si>
  <si>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</si>
  <si>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</si>
  <si>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</si>
  <si>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</si>
  <si>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</si>
  <si>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</si>
  <si>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</si>
  <si>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</si>
  <si>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</si>
  <si>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</si>
  <si>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</si>
  <si>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</si>
  <si>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</si>
  <si>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</si>
  <si>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</si>
  <si>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</si>
  <si>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</si>
  <si>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</si>
  <si>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</si>
  <si>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</si>
  <si>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</si>
  <si>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</si>
  <si>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</si>
  <si>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</si>
  <si>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</si>
  <si>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</si>
  <si>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</si>
  <si>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</si>
  <si>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</si>
  <si>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</si>
  <si>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</si>
  <si>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</si>
  <si>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</si>
  <si>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</si>
  <si>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</si>
  <si>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</si>
  <si>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</si>
  <si>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</si>
  <si>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</si>
  <si>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</si>
  <si>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</si>
  <si>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</si>
  <si>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</si>
  <si>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</si>
  <si>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</si>
  <si>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</si>
  <si>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</si>
  <si>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</si>
  <si>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</si>
  <si>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</si>
  <si>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</si>
  <si>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</si>
  <si>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</si>
  <si>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</si>
  <si>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</si>
  <si>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</si>
  <si>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</si>
  <si>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</si>
  <si>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</si>
  <si>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</si>
  <si>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</si>
  <si>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</si>
  <si>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</si>
  <si>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</si>
  <si>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</si>
  <si>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</si>
  <si>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</si>
  <si>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</si>
  <si>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</si>
  <si>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</si>
  <si>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</si>
  <si>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</si>
  <si>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</si>
  <si>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</si>
  <si>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</si>
  <si>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</si>
  <si>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</si>
  <si>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</si>
  <si>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</si>
  <si>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</si>
  <si>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</si>
  <si>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</si>
  <si>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</si>
  <si>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</si>
  <si>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</si>
  <si>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</si>
  <si>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</si>
  <si>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</si>
  <si>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</si>
  <si>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</si>
  <si>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</si>
  <si>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</si>
  <si>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</si>
  <si>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</si>
  <si>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</si>
  <si>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</si>
  <si>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</si>
  <si>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</si>
  <si>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</si>
  <si>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</si>
  <si>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</si>
  <si>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</si>
  <si>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</si>
  <si>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</si>
  <si>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</si>
  <si>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</si>
  <si>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</si>
  <si>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</si>
  <si>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</si>
  <si>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</si>
  <si>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</si>
  <si>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</si>
  <si>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</si>
  <si>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</si>
  <si>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</si>
  <si>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</si>
  <si>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</si>
  <si>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</si>
  <si>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</si>
  <si>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</si>
  <si>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</si>
  <si>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</si>
  <si>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</si>
  <si>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</si>
  <si>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</si>
  <si>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</si>
  <si>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</si>
  <si>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</si>
  <si>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</si>
  <si>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</si>
  <si>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</si>
  <si>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</si>
  <si>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</si>
  <si>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</si>
  <si>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</si>
  <si>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</si>
  <si>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</si>
  <si>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</si>
  <si>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</si>
  <si>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</si>
  <si>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</si>
  <si>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</si>
  <si>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</si>
  <si>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</si>
  <si>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</si>
  <si>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</si>
  <si>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</si>
  <si>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</si>
  <si>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</si>
  <si>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</si>
  <si>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</si>
  <si>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</si>
  <si>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</si>
  <si>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</si>
  <si>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</si>
  <si>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</si>
  <si>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</si>
  <si>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</si>
  <si>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</si>
  <si>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</si>
  <si>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</si>
  <si>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</si>
  <si>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</si>
  <si>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</si>
  <si>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</si>
  <si>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</si>
  <si>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</si>
  <si>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</si>
  <si>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</si>
  <si>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</si>
  <si>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</si>
  <si>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</si>
  <si>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</si>
  <si>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</si>
  <si>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</si>
  <si>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</si>
  <si>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</si>
  <si>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</si>
  <si>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</si>
  <si>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</si>
  <si>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</si>
  <si>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</si>
  <si>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</si>
  <si>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</si>
  <si>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</si>
  <si>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</si>
  <si>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</si>
  <si>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</si>
  <si>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</si>
  <si>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</si>
  <si>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</si>
  <si>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</si>
  <si>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</si>
  <si>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</si>
  <si>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</si>
  <si>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</si>
  <si>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</si>
  <si>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</si>
  <si>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</si>
  <si>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</si>
  <si>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</si>
  <si>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</si>
  <si>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</si>
  <si>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</si>
  <si>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</si>
  <si>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</si>
  <si>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</si>
  <si>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</si>
  <si>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</si>
  <si>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</si>
  <si>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</si>
  <si>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</si>
  <si>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</si>
  <si>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</si>
  <si>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</si>
  <si>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</si>
  <si>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</si>
  <si>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</si>
  <si>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</si>
  <si>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</si>
  <si>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</si>
  <si>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</si>
  <si>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</si>
  <si>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</si>
  <si>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</si>
  <si>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</si>
  <si>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</si>
  <si>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</si>
  <si>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</si>
  <si>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</si>
  <si>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</si>
  <si>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</si>
  <si>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</si>
  <si>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</si>
  <si>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</si>
  <si>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</si>
  <si>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</si>
  <si>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</si>
  <si>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</si>
  <si>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</si>
  <si>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</si>
  <si>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</si>
  <si>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</si>
  <si>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</si>
  <si>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</si>
  <si>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</si>
  <si>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</si>
  <si>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</si>
  <si>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</si>
  <si>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</si>
  <si>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</si>
  <si>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</si>
  <si>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</si>
  <si>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</si>
  <si>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</si>
  <si>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</si>
  <si>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</si>
  <si>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</si>
  <si>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</si>
  <si>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</si>
  <si>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</si>
  <si>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</si>
  <si>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</si>
  <si>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</si>
  <si>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</si>
  <si>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</si>
  <si>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</si>
  <si>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</si>
  <si>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</si>
  <si>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</si>
  <si>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</si>
  <si>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</si>
  <si>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</si>
  <si>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</si>
  <si>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</si>
  <si>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</si>
  <si>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</si>
  <si>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</si>
  <si>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</si>
  <si>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</si>
  <si>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</si>
  <si>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</si>
  <si>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</si>
  <si>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</si>
  <si>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</si>
  <si>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</si>
  <si>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</si>
  <si>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</si>
  <si>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</si>
  <si>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</si>
  <si>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</si>
  <si>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</si>
  <si>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</si>
  <si>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</si>
  <si>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</si>
  <si>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</si>
  <si>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</si>
  <si>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</si>
  <si>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</si>
  <si>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</si>
  <si>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</si>
  <si>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</si>
  <si>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</si>
  <si>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</si>
  <si>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</si>
  <si>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</si>
  <si>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</si>
  <si>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</si>
  <si>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</si>
  <si>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</si>
  <si>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</si>
  <si>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</si>
  <si>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</si>
  <si>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</si>
  <si>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</si>
  <si>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</si>
  <si>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</si>
  <si>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</si>
  <si>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</si>
  <si>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</si>
  <si>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</si>
  <si>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</si>
  <si>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</si>
  <si>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</si>
  <si>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</si>
  <si>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</si>
  <si>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</si>
  <si>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</si>
  <si>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</si>
  <si>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</si>
  <si>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</si>
  <si>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</si>
  <si>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</si>
  <si>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</si>
  <si>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</si>
  <si>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</si>
  <si>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</si>
  <si>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</si>
  <si>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</si>
  <si>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</si>
  <si>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</si>
  <si>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</si>
  <si>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</si>
  <si>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</si>
  <si>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</si>
  <si>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</si>
  <si>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</si>
  <si>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</si>
  <si>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</si>
  <si>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</si>
  <si>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</si>
  <si>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</si>
  <si>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</si>
  <si>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</si>
  <si>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</si>
  <si>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</si>
  <si>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</si>
  <si>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</si>
  <si>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</si>
  <si>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</si>
  <si>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</si>
  <si>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</si>
  <si>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</si>
  <si>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</si>
  <si>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</si>
  <si>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</si>
  <si>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</si>
  <si>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</si>
  <si>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</si>
  <si>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</si>
  <si>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</si>
  <si>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</si>
  <si>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</si>
  <si>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</si>
  <si>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</si>
  <si>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</si>
  <si>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</si>
  <si>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</si>
  <si>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</si>
  <si>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</si>
  <si>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</si>
  <si>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</si>
  <si>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</si>
  <si>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</si>
  <si>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</si>
  <si>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</si>
  <si>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</si>
  <si>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</si>
  <si>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</si>
  <si>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</si>
  <si>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</si>
  <si>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</si>
  <si>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</si>
  <si>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</si>
  <si>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</si>
  <si>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</si>
  <si>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</si>
  <si>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</si>
  <si>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</si>
  <si>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</si>
  <si>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</si>
  <si>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</si>
  <si>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</si>
  <si>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</si>
  <si>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</si>
  <si>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</si>
  <si>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</si>
  <si>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</si>
  <si>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</si>
  <si>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</si>
  <si>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</si>
  <si>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</si>
  <si>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</si>
  <si>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</si>
  <si>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</si>
  <si>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</si>
  <si>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</si>
  <si>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</si>
  <si>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</si>
  <si>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</si>
  <si>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</si>
  <si>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</si>
  <si>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</si>
  <si>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</si>
  <si>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</si>
  <si>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</si>
  <si>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</si>
  <si>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</si>
  <si>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</si>
  <si>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</si>
  <si>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</si>
  <si>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</si>
  <si>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</si>
  <si>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</si>
  <si>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</si>
  <si>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</si>
  <si>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</si>
  <si>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</si>
  <si>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</si>
  <si>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</si>
  <si>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</si>
  <si>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</si>
  <si>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</si>
  <si>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</si>
  <si>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</si>
  <si>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</si>
  <si>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</si>
  <si>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</si>
  <si>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</si>
  <si>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</si>
  <si>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</si>
  <si>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</si>
  <si>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</si>
  <si>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</si>
  <si>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</si>
  <si>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</si>
  <si>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</si>
  <si>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</si>
  <si>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</si>
  <si>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</si>
  <si>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</si>
  <si>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</si>
  <si>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</si>
  <si>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</si>
  <si>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</si>
  <si>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</si>
  <si>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</si>
  <si>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</si>
  <si>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</si>
  <si>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</si>
  <si>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</si>
  <si>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</si>
  <si>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</si>
  <si>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</si>
  <si>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</si>
  <si>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</si>
  <si>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</si>
  <si>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</si>
  <si>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</si>
  <si>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</si>
  <si>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</si>
  <si>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</si>
  <si>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</si>
  <si>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</si>
  <si>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</si>
  <si>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</si>
  <si>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</si>
  <si>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</si>
  <si>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</si>
  <si>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</si>
  <si>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</si>
  <si>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</si>
  <si>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</si>
  <si>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</si>
  <si>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</si>
  <si>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</si>
  <si>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</si>
  <si>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</si>
  <si>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</si>
  <si>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</si>
  <si>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</si>
  <si>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</si>
  <si>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</si>
  <si>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</si>
  <si>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</si>
  <si>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</si>
  <si>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</si>
  <si>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</si>
  <si>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</si>
  <si>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</si>
  <si>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</si>
  <si>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</si>
  <si>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</si>
  <si>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</si>
  <si>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</si>
  <si>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</si>
  <si>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</si>
  <si>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</si>
  <si>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</si>
  <si>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</si>
  <si>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</si>
  <si>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</si>
  <si>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</si>
  <si>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</si>
  <si>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</si>
  <si>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</si>
  <si>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</si>
  <si>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</si>
  <si>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</si>
  <si>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</si>
  <si>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</si>
  <si>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</si>
  <si>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</si>
  <si>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</si>
  <si>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</si>
  <si>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</si>
  <si>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</si>
  <si>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</si>
  <si>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</si>
  <si>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</si>
  <si>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</si>
  <si>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</si>
  <si>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</si>
  <si>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</si>
  <si>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</si>
  <si>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</si>
  <si>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</si>
  <si>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</si>
  <si>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</si>
  <si>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</si>
  <si>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</si>
  <si>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</si>
  <si>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</si>
  <si>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</si>
  <si>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</si>
  <si>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</si>
  <si>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</si>
  <si>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</si>
  <si>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</si>
  <si>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</si>
  <si>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</si>
  <si>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</si>
  <si>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</si>
  <si>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</si>
  <si>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</si>
  <si>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</si>
  <si>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</si>
  <si>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</si>
  <si>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</si>
  <si>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</si>
  <si>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</si>
  <si>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</si>
  <si>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</si>
  <si>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</si>
  <si>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</si>
  <si>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</si>
  <si>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</si>
  <si>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</si>
  <si>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</si>
  <si>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</si>
  <si>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</si>
  <si>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</si>
  <si>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</si>
  <si>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</si>
  <si>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</si>
  <si>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</si>
  <si>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</si>
  <si>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</si>
  <si>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</si>
  <si>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</si>
  <si>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</si>
  <si>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</si>
  <si>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</si>
  <si>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</si>
  <si>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</si>
  <si>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</si>
  <si>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</si>
  <si>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</si>
  <si>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</si>
  <si>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</si>
  <si>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</si>
  <si>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</si>
  <si>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</si>
  <si>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</si>
  <si>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</si>
  <si>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</si>
  <si>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</si>
  <si>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</si>
  <si>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</si>
  <si>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</si>
  <si>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</si>
  <si>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</si>
  <si>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</si>
  <si>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</si>
  <si>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</si>
  <si>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</si>
  <si>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</si>
  <si>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</si>
  <si>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</si>
  <si>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</si>
  <si>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</si>
  <si>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</si>
  <si>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</si>
  <si>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</si>
  <si>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</si>
  <si>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</si>
  <si>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</si>
  <si>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</si>
  <si>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</si>
  <si>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</si>
  <si>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</si>
  <si>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</si>
  <si>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</si>
  <si>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</si>
  <si>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</si>
  <si>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</si>
  <si>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</si>
  <si>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</si>
  <si>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</si>
  <si>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</si>
  <si>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</si>
  <si>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</si>
  <si>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</si>
  <si>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</si>
  <si>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</si>
  <si>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</si>
  <si>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</si>
  <si>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</si>
  <si>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</si>
  <si>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</si>
  <si>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</si>
  <si>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</si>
  <si>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</si>
  <si>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</si>
  <si>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</si>
  <si>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</si>
  <si>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</si>
  <si>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</si>
  <si>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</si>
  <si>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</si>
  <si>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</si>
  <si>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</si>
  <si>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</si>
  <si>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</si>
  <si>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</si>
  <si>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</si>
  <si>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</si>
  <si>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</si>
  <si>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</si>
  <si>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</si>
  <si>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</si>
  <si>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</si>
  <si>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</si>
  <si>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</si>
  <si>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</si>
  <si>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</si>
  <si>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</si>
  <si>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</si>
  <si>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</si>
  <si>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</si>
  <si>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</si>
  <si>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</si>
  <si>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</si>
  <si>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</si>
  <si>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</si>
  <si>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</si>
  <si>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</si>
  <si>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</si>
  <si>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</si>
  <si>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</si>
  <si>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</si>
  <si>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</si>
  <si>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</si>
  <si>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</si>
  <si>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</si>
  <si>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</si>
  <si>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</si>
  <si>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</si>
  <si>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</si>
  <si>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</si>
  <si>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</si>
  <si>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</si>
  <si>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</si>
  <si>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</si>
  <si>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</si>
  <si>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</si>
  <si>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</si>
  <si>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</si>
  <si>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</si>
  <si>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</si>
  <si>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</si>
  <si>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</si>
  <si>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</si>
  <si>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</si>
  <si>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</si>
  <si>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</si>
  <si>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</si>
  <si>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</si>
  <si>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</si>
  <si>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</si>
  <si>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</si>
  <si>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</si>
  <si>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</si>
  <si>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</si>
  <si>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</si>
  <si>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</si>
  <si>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</si>
  <si>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</si>
  <si>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</si>
  <si>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</si>
  <si>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</si>
  <si>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</si>
  <si>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</si>
  <si>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</si>
  <si>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</si>
  <si>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</si>
  <si>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</si>
  <si>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</si>
  <si>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</si>
  <si>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</si>
  <si>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</si>
  <si>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</si>
  <si>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</si>
  <si>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</si>
  <si>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</si>
  <si>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</si>
  <si>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</si>
  <si>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</si>
  <si>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</si>
  <si>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</si>
  <si>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</si>
  <si>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</si>
  <si>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</si>
  <si>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</si>
  <si>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</si>
  <si>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</si>
  <si>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</si>
  <si>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</si>
  <si>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</si>
  <si>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</si>
  <si>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</si>
  <si>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</si>
  <si>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</si>
  <si>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</si>
  <si>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</si>
  <si>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</si>
  <si>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</si>
  <si>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</si>
  <si>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</si>
  <si>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</si>
  <si>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</si>
  <si>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</si>
  <si>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</si>
  <si>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</si>
  <si>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</si>
  <si>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</si>
  <si>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</si>
  <si>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</si>
  <si>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</si>
  <si>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</si>
  <si>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</si>
  <si>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</si>
  <si>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</si>
  <si>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</si>
  <si>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</si>
  <si>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</si>
  <si>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</si>
  <si>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</si>
  <si>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</si>
  <si>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</si>
  <si>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</si>
  <si>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</si>
  <si>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</si>
  <si>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</si>
  <si>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</si>
  <si>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</si>
  <si>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</si>
  <si>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</si>
  <si>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</si>
  <si>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</si>
  <si>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</si>
  <si>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</si>
  <si>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</si>
  <si>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</si>
  <si>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</si>
  <si>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</si>
  <si>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</si>
  <si>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</si>
  <si>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</si>
  <si>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</si>
  <si>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</si>
  <si>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</si>
  <si>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</si>
  <si>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</si>
  <si>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</si>
  <si>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</si>
  <si>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</si>
  <si>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</si>
  <si>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</si>
  <si>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</si>
  <si>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</si>
  <si>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</si>
  <si>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</si>
  <si>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</si>
  <si>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</si>
  <si>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</si>
  <si>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</si>
  <si>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</si>
  <si>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</si>
  <si>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</si>
  <si>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</si>
  <si>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</si>
  <si>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</si>
  <si>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</si>
  <si>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</si>
  <si>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</si>
  <si>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</si>
  <si>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</si>
  <si>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</si>
  <si>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</si>
  <si>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</si>
  <si>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</si>
  <si>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</si>
  <si>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</si>
  <si>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</si>
  <si>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</si>
  <si>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</si>
  <si>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</si>
  <si>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</si>
  <si>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</si>
  <si>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</si>
  <si>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</si>
  <si>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</si>
  <si>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</si>
  <si>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</si>
  <si>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</si>
  <si>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</si>
  <si>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</si>
  <si>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</si>
  <si>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</si>
  <si>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</si>
  <si>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</si>
  <si>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</si>
  <si>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</si>
  <si>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</si>
  <si>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</si>
  <si>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</si>
  <si>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</si>
  <si>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</si>
  <si>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</si>
  <si>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</si>
  <si>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</si>
  <si>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</si>
  <si>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</si>
  <si>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</si>
  <si>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</si>
  <si>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</si>
  <si>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</si>
  <si>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</si>
  <si>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</si>
  <si>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</si>
  <si>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</si>
  <si>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</si>
  <si>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</si>
  <si>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</si>
  <si>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</si>
  <si>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</si>
  <si>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</si>
  <si>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</si>
  <si>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</si>
  <si>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</si>
  <si>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</si>
  <si>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</si>
  <si>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</si>
  <si>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</si>
  <si>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</si>
  <si>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</si>
  <si>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</si>
  <si>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</si>
  <si>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</si>
  <si>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</si>
  <si>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</si>
  <si>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</si>
  <si>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</si>
  <si>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</si>
  <si>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</si>
  <si>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</si>
  <si>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</si>
  <si>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</si>
  <si>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</si>
  <si>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</si>
  <si>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</si>
  <si>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</si>
  <si>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</si>
  <si>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</si>
  <si>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</si>
  <si>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</si>
  <si>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</si>
  <si>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</si>
  <si>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</si>
  <si>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</si>
  <si>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</si>
  <si>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</si>
  <si>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</si>
  <si>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</si>
  <si>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</si>
  <si>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</si>
  <si>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</si>
  <si>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</si>
  <si>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</si>
  <si>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</si>
  <si>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</si>
  <si>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</si>
  <si>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</si>
  <si>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</si>
  <si>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</si>
  <si>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</si>
  <si>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</si>
  <si>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</si>
  <si>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</si>
  <si>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</si>
  <si>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</si>
  <si>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</si>
  <si>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</si>
  <si>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</si>
  <si>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</si>
  <si>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</si>
  <si>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</si>
  <si>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</si>
  <si>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</si>
  <si>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</si>
  <si>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</si>
  <si>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</si>
  <si>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</si>
  <si>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</si>
  <si>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</si>
  <si>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</si>
  <si>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</si>
  <si>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</si>
  <si>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</si>
  <si>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</si>
  <si>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</si>
  <si>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</si>
  <si>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</si>
  <si>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</si>
  <si>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</si>
  <si>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</si>
  <si>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</si>
  <si>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</si>
  <si>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</si>
  <si>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</si>
  <si>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</si>
  <si>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</si>
  <si>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</si>
  <si>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</si>
  <si>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</si>
  <si>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</si>
  <si>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</si>
  <si>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</si>
  <si>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</si>
  <si>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</si>
  <si>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</si>
  <si>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</si>
  <si>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</si>
  <si>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</si>
  <si>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</si>
  <si>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</si>
  <si>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</si>
  <si>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</si>
  <si>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</si>
  <si>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</si>
  <si>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</si>
  <si>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</si>
  <si>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</si>
  <si>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</si>
  <si>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</si>
  <si>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</si>
  <si>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</si>
  <si>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</si>
  <si>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</si>
  <si>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</si>
  <si>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</si>
  <si>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</si>
  <si>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</si>
  <si>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</si>
  <si>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</si>
  <si>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</si>
  <si>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</si>
  <si>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</si>
  <si>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</si>
  <si>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</si>
  <si>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</si>
  <si>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</si>
  <si>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</si>
  <si>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</si>
  <si>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</si>
  <si>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</si>
  <si>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</si>
  <si>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</si>
  <si>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</si>
  <si>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</si>
  <si>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</si>
  <si>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</si>
  <si>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</si>
  <si>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</si>
  <si>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</si>
  <si>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</si>
  <si>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</si>
  <si>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</si>
  <si>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</si>
  <si>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</si>
  <si>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</si>
  <si>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</si>
  <si>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</si>
  <si>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</si>
  <si>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</si>
  <si>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</si>
  <si>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</si>
  <si>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</si>
  <si>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</si>
  <si>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</si>
  <si>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</si>
  <si>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</si>
  <si>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</si>
  <si>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</si>
  <si>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</si>
  <si>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</si>
  <si>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</si>
  <si>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</si>
  <si>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</si>
  <si>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</si>
  <si>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</si>
  <si>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</si>
  <si>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</si>
  <si>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</si>
  <si>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</si>
  <si>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</si>
  <si>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</si>
  <si>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</si>
  <si>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</si>
  <si>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</si>
  <si>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</si>
  <si>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</si>
  <si>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</si>
  <si>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</si>
  <si>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</si>
  <si>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</si>
  <si>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</si>
  <si>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</si>
  <si>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</si>
  <si>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</si>
  <si>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</si>
  <si>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</si>
  <si>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</si>
  <si>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</si>
  <si>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</si>
  <si>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</si>
  <si>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</si>
  <si>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</si>
  <si>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</si>
  <si>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</si>
  <si>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</si>
  <si>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</si>
  <si>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</si>
  <si>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</si>
  <si>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</si>
  <si>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</si>
  <si>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</si>
  <si>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</si>
  <si>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</si>
  <si>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</si>
  <si>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</si>
  <si>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</si>
  <si>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</si>
  <si>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</si>
  <si>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</si>
  <si>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</si>
  <si>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</si>
  <si>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</si>
  <si>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</si>
  <si>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</si>
  <si>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</si>
  <si>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</si>
  <si>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</si>
  <si>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</si>
  <si>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</si>
  <si>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</si>
  <si>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</si>
  <si>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</si>
  <si>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</si>
  <si>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</si>
  <si>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</si>
  <si>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</si>
  <si>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</si>
  <si>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</si>
  <si>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</si>
  <si>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</si>
  <si>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</si>
  <si>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</si>
  <si>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</si>
  <si>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</si>
  <si>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</si>
  <si>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</si>
  <si>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</si>
  <si>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</si>
  <si>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</si>
  <si>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</si>
  <si>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</si>
  <si>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</si>
  <si>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</si>
  <si>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</si>
  <si>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</si>
  <si>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</si>
  <si>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</si>
  <si>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</si>
  <si>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</si>
  <si>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</si>
  <si>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</si>
  <si>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</si>
  <si>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</si>
  <si>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</si>
  <si>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</si>
  <si>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</si>
  <si>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</si>
  <si>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</si>
  <si>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</si>
  <si>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</si>
  <si>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</si>
  <si>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</si>
  <si>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</si>
  <si>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</si>
  <si>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</si>
  <si>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</si>
  <si>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</si>
  <si>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</si>
  <si>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</si>
  <si>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</si>
  <si>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</si>
  <si>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</si>
  <si>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</si>
  <si>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</si>
  <si>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</si>
  <si>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</si>
  <si>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</si>
  <si>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</si>
  <si>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</si>
  <si>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</si>
  <si>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</si>
  <si>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</si>
  <si>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</si>
  <si>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</si>
  <si>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</si>
  <si>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</si>
  <si>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</si>
  <si>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</si>
  <si>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</si>
  <si>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</si>
  <si>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</si>
  <si>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</si>
  <si>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</si>
  <si>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</si>
  <si>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</si>
  <si>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</si>
  <si>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</si>
  <si>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</si>
  <si>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</si>
  <si>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</si>
  <si>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</si>
  <si>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</si>
  <si>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</si>
  <si>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</si>
  <si>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</si>
  <si>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</si>
  <si>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</si>
  <si>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</si>
  <si>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</si>
  <si>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</si>
  <si>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</si>
  <si>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</si>
  <si>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</si>
  <si>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</si>
  <si>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</si>
  <si>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</si>
  <si>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</si>
  <si>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</si>
  <si>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</si>
  <si>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</si>
  <si>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</si>
  <si>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</si>
  <si>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</si>
  <si>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</si>
  <si>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</si>
  <si>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</si>
  <si>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</si>
  <si>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</si>
  <si>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</si>
  <si>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</si>
  <si>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</si>
  <si>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</si>
  <si>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</si>
  <si>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</si>
  <si>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</si>
  <si>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</si>
  <si>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</si>
  <si>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</si>
  <si>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</si>
  <si>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</si>
  <si>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</si>
  <si>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</si>
  <si>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</si>
  <si>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</si>
  <si>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</si>
  <si>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</si>
  <si>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</si>
  <si>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</si>
  <si>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</si>
  <si>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</si>
  <si>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</si>
  <si>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</si>
  <si>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</si>
  <si>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</si>
  <si>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</si>
  <si>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</si>
  <si>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</si>
  <si>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</si>
  <si>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</si>
  <si>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</si>
  <si>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</si>
  <si>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</si>
  <si>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</si>
  <si>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</si>
  <si>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</si>
  <si>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</si>
  <si>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</si>
  <si>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</si>
  <si>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</si>
  <si>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</si>
  <si>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</si>
  <si>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</si>
  <si>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</si>
  <si>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</si>
  <si>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</si>
  <si>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</si>
  <si>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</si>
  <si>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</si>
  <si>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</si>
  <si>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</si>
  <si>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</si>
  <si>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</si>
  <si>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</si>
  <si>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</si>
  <si>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</si>
  <si>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</si>
  <si>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</si>
  <si>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</si>
  <si>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</si>
  <si>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</si>
  <si>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</si>
  <si>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</si>
  <si>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</si>
  <si>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</si>
  <si>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</si>
  <si>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</si>
  <si>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</si>
  <si>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</si>
  <si>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</si>
  <si>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</si>
  <si>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</si>
  <si>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</si>
  <si>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</si>
  <si>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</si>
  <si>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</si>
  <si>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</si>
  <si>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</si>
  <si>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</si>
  <si>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</si>
  <si>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</si>
  <si>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</si>
  <si>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</si>
  <si>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</si>
  <si>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</si>
  <si>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</si>
  <si>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</si>
  <si>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</si>
  <si>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</si>
  <si>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</si>
  <si>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</si>
  <si>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</si>
  <si>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</si>
  <si>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</si>
  <si>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</si>
  <si>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</si>
  <si>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</si>
  <si>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</si>
  <si>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</si>
  <si>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</si>
  <si>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</si>
  <si>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</si>
  <si>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</si>
  <si>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</si>
  <si>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</si>
  <si>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</si>
  <si>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</si>
  <si>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</si>
  <si>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</si>
  <si>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</si>
  <si>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</si>
  <si>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</si>
  <si>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</si>
  <si>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</si>
  <si>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</si>
  <si>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</si>
  <si>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</si>
  <si>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</si>
  <si>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</si>
  <si>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</si>
  <si>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</si>
  <si>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</si>
  <si>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</si>
  <si>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</si>
  <si>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</si>
  <si>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</si>
  <si>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</si>
  <si>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</si>
  <si>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</si>
  <si>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</si>
  <si>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</si>
  <si>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</si>
  <si>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</si>
  <si>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</si>
  <si>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</si>
  <si>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</si>
  <si>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</si>
  <si>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</si>
  <si>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</si>
  <si>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</si>
  <si>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</si>
  <si>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</si>
  <si>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</si>
  <si>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</si>
  <si>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</si>
  <si>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</si>
  <si>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</si>
  <si>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</si>
  <si>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</si>
  <si>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</si>
  <si>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</si>
  <si>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</si>
  <si>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</si>
  <si>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</si>
  <si>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</si>
  <si>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</si>
  <si>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</si>
  <si>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</si>
  <si>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</si>
  <si>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</si>
  <si>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</si>
  <si>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</si>
  <si>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</si>
  <si>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</si>
  <si>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</si>
  <si>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</si>
  <si>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</si>
  <si>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</si>
  <si>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</si>
  <si>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</si>
  <si>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</si>
  <si>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</si>
  <si>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</si>
  <si>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</si>
  <si>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</si>
  <si>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</si>
  <si>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</si>
  <si>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</si>
  <si>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</si>
  <si>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</si>
  <si>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</si>
  <si>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</si>
  <si>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</si>
  <si>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</si>
  <si>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</si>
  <si>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</si>
  <si>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</si>
  <si>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</si>
  <si>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</si>
  <si>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</si>
  <si>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</si>
  <si>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</si>
  <si>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</si>
  <si>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</si>
  <si>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</si>
  <si>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</si>
  <si>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</si>
  <si>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</si>
  <si>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</si>
  <si>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</si>
  <si>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</si>
  <si>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</si>
  <si>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</si>
  <si>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</si>
  <si>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</si>
  <si>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</si>
  <si>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</si>
  <si>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</si>
  <si>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</si>
  <si>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</si>
  <si>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</si>
  <si>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</si>
  <si>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</si>
  <si>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</si>
  <si>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</si>
  <si>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</si>
  <si>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</si>
  <si>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</si>
  <si>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</si>
  <si>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</si>
  <si>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</si>
  <si>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</si>
  <si>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</si>
  <si>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</si>
  <si>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</si>
  <si>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</si>
  <si>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</si>
  <si>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</si>
  <si>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</si>
  <si>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</si>
  <si>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</si>
  <si>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</si>
  <si>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</si>
  <si>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</si>
  <si>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</si>
  <si>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</si>
  <si>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</si>
  <si>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</si>
  <si>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</si>
  <si>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</si>
  <si>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</si>
  <si>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</si>
  <si>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</si>
  <si>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</si>
  <si>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</si>
  <si>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</si>
  <si>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</si>
  <si>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</si>
  <si>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</si>
  <si>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</si>
  <si>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</si>
  <si>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</si>
  <si>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</si>
  <si>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</si>
  <si>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</si>
  <si>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</si>
  <si>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</si>
  <si>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</si>
  <si>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</si>
  <si>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</si>
  <si>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</si>
  <si>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</si>
  <si>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</si>
  <si>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</si>
  <si>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</si>
  <si>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</si>
  <si>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</si>
  <si>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</si>
  <si>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</si>
  <si>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</si>
  <si>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</si>
  <si>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</si>
  <si>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</si>
  <si>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</si>
  <si>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</si>
  <si>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</si>
  <si>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</si>
  <si>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</si>
  <si>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</si>
  <si>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</si>
  <si>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</si>
  <si>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</si>
  <si>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</si>
  <si>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</si>
  <si>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</si>
  <si>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</si>
  <si>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</si>
  <si>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</si>
  <si>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</si>
  <si>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</si>
  <si>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</si>
  <si>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</si>
  <si>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</si>
  <si>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</si>
  <si>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</si>
  <si>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</si>
  <si>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</si>
  <si>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</si>
  <si>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</si>
  <si>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</si>
  <si>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</si>
  <si>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</si>
  <si>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</si>
  <si>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</si>
  <si>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</si>
  <si>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</si>
  <si>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</si>
  <si>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</si>
  <si>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</si>
  <si>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</si>
  <si>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</si>
  <si>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</si>
  <si>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</si>
  <si>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</si>
  <si>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</si>
  <si>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</si>
  <si>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</si>
  <si>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</si>
  <si>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</si>
  <si>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</si>
  <si>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</si>
  <si>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</si>
  <si>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</si>
  <si>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</si>
  <si>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</si>
  <si>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</si>
  <si>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</si>
  <si>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</si>
  <si>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</si>
  <si>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</si>
  <si>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</si>
  <si>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</si>
  <si>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</si>
  <si>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</si>
  <si>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</si>
  <si>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</si>
  <si>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</si>
  <si>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</si>
  <si>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</si>
  <si>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</si>
  <si>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</si>
  <si>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</si>
  <si>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</si>
  <si>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</si>
  <si>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</si>
  <si>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</si>
  <si>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</si>
  <si>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</si>
  <si>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</si>
  <si>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</si>
  <si>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</si>
  <si>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</si>
  <si>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</si>
  <si>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</si>
  <si>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</si>
  <si>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</si>
  <si>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</si>
  <si>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</si>
  <si>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</si>
  <si>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</si>
  <si>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</si>
  <si>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</si>
  <si>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</si>
  <si>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</si>
  <si>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</si>
  <si>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</si>
  <si>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</si>
  <si>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</si>
  <si>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</si>
  <si>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</si>
  <si>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</si>
  <si>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</si>
  <si>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</si>
  <si>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</si>
  <si>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</si>
  <si>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</si>
  <si>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</si>
  <si>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</si>
  <si>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</si>
  <si>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</si>
  <si>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</si>
  <si>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</si>
  <si>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</si>
  <si>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</si>
  <si>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</si>
  <si>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</si>
  <si>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</si>
  <si>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</si>
  <si>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</si>
  <si>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</si>
  <si>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</si>
  <si>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</si>
  <si>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</si>
  <si>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</si>
  <si>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</si>
  <si>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</si>
  <si>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</si>
  <si>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</si>
  <si>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</si>
  <si>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</si>
  <si>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</si>
  <si>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</si>
  <si>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</si>
  <si>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</si>
  <si>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</si>
  <si>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</si>
  <si>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</si>
  <si>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</si>
  <si>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</si>
  <si>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</si>
  <si>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</si>
  <si>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</si>
  <si>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</si>
  <si>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</si>
  <si>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</si>
  <si>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</si>
  <si>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</si>
  <si>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</si>
  <si>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</si>
  <si>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</si>
  <si>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</si>
  <si>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</si>
  <si>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</si>
  <si>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</si>
  <si>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</si>
  <si>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</si>
  <si>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</si>
  <si>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</si>
  <si>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</si>
  <si>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</si>
  <si>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</si>
  <si>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</si>
  <si>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</si>
  <si>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</si>
  <si>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</si>
  <si>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</si>
  <si>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</si>
  <si>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</si>
  <si>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</si>
  <si>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</si>
  <si>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</si>
  <si>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</si>
  <si>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</si>
  <si>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</si>
  <si>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</si>
  <si>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</si>
  <si>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</si>
  <si>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</si>
  <si>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</si>
  <si>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</si>
  <si>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</si>
  <si>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</si>
  <si>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</si>
  <si>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</si>
  <si>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</si>
  <si>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</si>
  <si>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</si>
  <si>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</si>
  <si>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</si>
  <si>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</si>
  <si>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</si>
  <si>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</si>
  <si>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</si>
  <si>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</si>
  <si>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</si>
  <si>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</si>
  <si>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</si>
  <si>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</si>
  <si>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</si>
  <si>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</si>
  <si>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</si>
  <si>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</si>
  <si>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</si>
  <si>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</si>
  <si>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</si>
  <si>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</si>
  <si>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</si>
  <si>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</si>
  <si>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</si>
  <si>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</si>
  <si>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</si>
  <si>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</si>
  <si>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</si>
  <si>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</si>
  <si>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</si>
  <si>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</si>
  <si>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</si>
  <si>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</si>
  <si>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</si>
  <si>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</si>
  <si>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</si>
  <si>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</si>
  <si>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</si>
  <si>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</si>
  <si>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</si>
  <si>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</si>
  <si>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</si>
  <si>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</si>
  <si>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</si>
  <si>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</si>
  <si>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</si>
  <si>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</si>
  <si>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</si>
  <si>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</si>
  <si>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</si>
  <si>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</si>
  <si>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</si>
  <si>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</si>
  <si>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</si>
  <si>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</si>
  <si>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</si>
  <si>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</si>
  <si>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</si>
  <si>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</si>
  <si>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</si>
  <si>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</si>
  <si>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</si>
  <si>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</si>
  <si>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</si>
  <si>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</si>
  <si>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</si>
  <si>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</si>
  <si>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</si>
  <si>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</si>
  <si>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</si>
  <si>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</si>
  <si>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</si>
  <si>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</si>
  <si>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</si>
  <si>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</si>
  <si>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</si>
  <si>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</si>
  <si>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</si>
  <si>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</si>
  <si>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</si>
  <si>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</si>
  <si>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</si>
  <si>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</si>
  <si>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</si>
  <si>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</si>
  <si>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</si>
  <si>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</si>
  <si>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</si>
  <si>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</si>
  <si>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</si>
  <si>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</si>
  <si>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</si>
  <si>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</si>
  <si>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</si>
  <si>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</si>
  <si>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</si>
  <si>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</si>
  <si>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</si>
  <si>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</si>
  <si>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</si>
  <si>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</si>
  <si>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</si>
  <si>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</si>
  <si>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</si>
  <si>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</si>
  <si>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</si>
  <si>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</si>
  <si>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</si>
  <si>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</si>
  <si>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</si>
  <si>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</si>
  <si>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</si>
  <si>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</si>
  <si>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</si>
  <si>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</si>
  <si>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</si>
  <si>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</si>
  <si>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</si>
  <si>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</si>
  <si>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</si>
  <si>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</si>
  <si>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</si>
  <si>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</si>
  <si>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</si>
  <si>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</si>
  <si>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</si>
  <si>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</si>
  <si>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</si>
  <si>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</si>
  <si>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</si>
  <si>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</si>
  <si>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</si>
  <si>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</si>
  <si>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</si>
  <si>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</si>
  <si>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</si>
  <si>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</si>
  <si>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</si>
  <si>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</si>
  <si>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</si>
  <si>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</si>
  <si>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</si>
  <si>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</si>
  <si>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</si>
  <si>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</si>
  <si>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</si>
  <si>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</si>
  <si>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</si>
  <si>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</si>
  <si>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</si>
  <si>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</si>
  <si>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</si>
  <si>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</si>
  <si>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</si>
  <si>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</si>
  <si>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</si>
  <si>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</si>
  <si>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</si>
  <si>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</si>
  <si>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</si>
  <si>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</si>
  <si>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</si>
  <si>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</si>
  <si>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</si>
  <si>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</si>
  <si>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</si>
  <si>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</si>
  <si>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</si>
  <si>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</si>
  <si>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</si>
  <si>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</si>
  <si>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</si>
  <si>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</si>
  <si>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</si>
  <si>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</si>
  <si>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</si>
  <si>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</si>
  <si>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</si>
  <si>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</si>
  <si>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</si>
  <si>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</si>
  <si>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</si>
  <si>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</si>
  <si>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</si>
  <si>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</si>
  <si>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</si>
  <si>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</si>
  <si>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</si>
  <si>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</si>
  <si>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</si>
  <si>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</si>
  <si>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</si>
  <si>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</si>
  <si>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</si>
  <si>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</si>
  <si>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</si>
  <si>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</si>
  <si>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</si>
  <si>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</si>
  <si>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</si>
  <si>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</si>
  <si>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</si>
  <si>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</si>
  <si>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</si>
  <si>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</si>
  <si>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</si>
  <si>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</si>
  <si>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</si>
  <si>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</si>
  <si>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</si>
  <si>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</si>
  <si>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</si>
  <si>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</si>
  <si>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</si>
  <si>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</si>
  <si>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</si>
  <si>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</si>
  <si>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</si>
  <si>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</si>
  <si>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</si>
  <si>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</si>
  <si>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</si>
  <si>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</si>
  <si>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</si>
  <si>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</si>
  <si>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</si>
  <si>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</si>
  <si>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</si>
  <si>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</si>
  <si>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</si>
  <si>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</si>
  <si>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</si>
  <si>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</si>
  <si>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</si>
  <si>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</si>
  <si>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</si>
  <si>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</si>
  <si>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</si>
  <si>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</si>
  <si>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</si>
  <si>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</si>
  <si>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</si>
  <si>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</si>
  <si>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</si>
  <si>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</si>
  <si>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</si>
  <si>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</si>
  <si>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</si>
  <si>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</si>
  <si>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</si>
  <si>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</si>
  <si>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</si>
  <si>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</si>
  <si>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</si>
  <si>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</si>
  <si>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</si>
  <si>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</si>
  <si>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</si>
  <si>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</si>
  <si>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</si>
  <si>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</si>
  <si>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</si>
  <si>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</si>
  <si>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</si>
  <si>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</si>
  <si>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</si>
  <si>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</si>
  <si>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</si>
  <si>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</si>
  <si>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</si>
  <si>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</si>
  <si>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</si>
  <si>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</si>
  <si>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</si>
  <si>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</si>
  <si>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</si>
  <si>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</si>
  <si>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</si>
  <si>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</si>
  <si>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</si>
  <si>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</si>
  <si>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</si>
  <si>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</si>
  <si>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</si>
  <si>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</si>
  <si>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</si>
  <si>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</si>
  <si>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</si>
  <si>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</si>
  <si>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</si>
  <si>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</si>
  <si>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</si>
  <si>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</si>
  <si>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</si>
  <si>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</si>
  <si>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</si>
  <si>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</si>
  <si>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</si>
  <si>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</si>
  <si>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</si>
  <si>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</si>
  <si>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</si>
  <si>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</si>
  <si>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</si>
  <si>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</si>
  <si>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</si>
  <si>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</si>
  <si>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</si>
  <si>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</si>
  <si>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</si>
  <si>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</si>
  <si>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</si>
  <si>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</si>
  <si>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</si>
  <si>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</si>
  <si>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</si>
  <si>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</si>
  <si>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</si>
  <si>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</si>
  <si>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</si>
  <si>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</si>
  <si>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</si>
  <si>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</si>
  <si>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</si>
  <si>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</si>
  <si>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</si>
  <si>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</si>
  <si>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</si>
  <si>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</si>
  <si>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</si>
  <si>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</si>
  <si>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</si>
  <si>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</si>
  <si>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</si>
  <si>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</si>
  <si>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</si>
  <si>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</si>
  <si>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</si>
  <si>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</si>
  <si>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</si>
  <si>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</si>
  <si>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</si>
  <si>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</si>
  <si>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</si>
  <si>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</si>
  <si>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</si>
  <si>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</si>
  <si>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</si>
  <si>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</si>
  <si>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</si>
  <si>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</si>
  <si>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</si>
  <si>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</si>
  <si>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</si>
  <si>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</si>
  <si>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</si>
  <si>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</si>
  <si>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</si>
  <si>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</si>
  <si>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</si>
  <si>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</si>
  <si>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</si>
  <si>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</si>
  <si>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</si>
  <si>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</si>
  <si>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</si>
  <si>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</si>
  <si>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</si>
  <si>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</si>
  <si>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</si>
  <si>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</si>
  <si>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</si>
  <si>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</si>
  <si>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</si>
  <si>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</si>
  <si>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</si>
  <si>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</si>
  <si>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</si>
  <si>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</si>
  <si>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</si>
  <si>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</si>
  <si>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</si>
  <si>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</si>
  <si>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</si>
  <si>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</si>
  <si>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</si>
  <si>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</si>
  <si>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</si>
  <si>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</si>
  <si>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</si>
  <si>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</si>
  <si>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</si>
  <si>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</si>
  <si>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</si>
  <si>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</si>
  <si>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</si>
  <si>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</si>
  <si>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</si>
  <si>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</si>
  <si>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</si>
  <si>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</si>
  <si>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</si>
  <si>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</si>
  <si>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</si>
  <si>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</si>
  <si>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</si>
  <si>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</si>
  <si>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</si>
  <si>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</si>
  <si>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</si>
  <si>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</si>
  <si>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</si>
  <si>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</si>
  <si>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</si>
  <si>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</si>
  <si>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</si>
  <si>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</si>
  <si>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</si>
  <si>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</si>
  <si>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</si>
  <si>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</si>
  <si>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</si>
  <si>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</si>
  <si>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</si>
  <si>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</si>
  <si>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</si>
  <si>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</si>
  <si>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</si>
  <si>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</si>
  <si>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</si>
  <si>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</si>
  <si>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</si>
  <si>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</si>
  <si>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</si>
  <si>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</si>
  <si>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</si>
  <si>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</si>
  <si>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</si>
  <si>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</si>
  <si>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</si>
  <si>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</si>
  <si>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</si>
  <si>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</si>
  <si>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</si>
  <si>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</si>
  <si>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</si>
  <si>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</si>
  <si>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</si>
  <si>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</si>
  <si>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</si>
  <si>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</si>
  <si>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</si>
  <si>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</si>
  <si>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</si>
  <si>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</si>
  <si>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</si>
  <si>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</si>
  <si>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</si>
  <si>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</si>
  <si>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</si>
  <si>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</si>
  <si>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</si>
  <si>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</si>
  <si>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</si>
  <si>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</si>
  <si>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</si>
  <si>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</si>
  <si>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</si>
  <si>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</si>
  <si>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</si>
  <si>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</si>
  <si>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</si>
  <si>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</si>
  <si>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</si>
  <si>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</si>
  <si>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</si>
  <si>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</si>
  <si>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</si>
  <si>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</si>
  <si>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</si>
  <si>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</si>
  <si>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</si>
  <si>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</si>
  <si>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</si>
  <si>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</si>
  <si>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</si>
  <si>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</si>
  <si>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</si>
  <si>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</si>
  <si>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</si>
  <si>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</si>
  <si>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</si>
  <si>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</si>
  <si>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</si>
  <si>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</si>
  <si>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</si>
  <si>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</si>
  <si>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</si>
  <si>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</si>
  <si>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</si>
  <si>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</si>
  <si>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</si>
  <si>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</si>
  <si>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</si>
  <si>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</si>
  <si>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</si>
  <si>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</si>
  <si>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</si>
  <si>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</si>
  <si>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</si>
  <si>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</si>
  <si>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</si>
  <si>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</si>
  <si>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</si>
  <si>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</si>
  <si>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</si>
  <si>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</si>
  <si>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</si>
  <si>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</si>
  <si>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</si>
  <si>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</si>
  <si>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</si>
  <si>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</si>
  <si>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</si>
  <si>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</si>
  <si>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</si>
  <si>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</si>
  <si>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</si>
  <si>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</si>
  <si>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</si>
  <si>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</si>
  <si>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</si>
  <si>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</si>
  <si>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</si>
  <si>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</si>
  <si>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</si>
  <si>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</si>
  <si>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</si>
  <si>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</si>
  <si>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</si>
  <si>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</si>
  <si>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</si>
  <si>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</si>
  <si>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</si>
  <si>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</si>
  <si>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</si>
  <si>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</si>
  <si>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</si>
  <si>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</si>
  <si>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</si>
  <si>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</si>
  <si>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</si>
  <si>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</si>
  <si>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</si>
  <si>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</si>
  <si>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</si>
  <si>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</si>
  <si>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</si>
  <si>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</si>
  <si>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</si>
  <si>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</si>
  <si>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</si>
  <si>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</si>
  <si>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</si>
  <si>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</si>
  <si>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</si>
  <si>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</si>
  <si>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</si>
  <si>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</si>
  <si>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</si>
  <si>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</si>
  <si>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</si>
  <si>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</si>
  <si>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</si>
  <si>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</si>
  <si>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</si>
  <si>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</si>
  <si>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</si>
  <si>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</si>
  <si>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</si>
  <si>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</si>
  <si>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</si>
  <si>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</si>
  <si>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</si>
  <si>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</si>
  <si>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</si>
  <si>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</si>
  <si>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</si>
  <si>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</si>
  <si>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</si>
  <si>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</si>
  <si>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</si>
  <si>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</si>
  <si>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</si>
  <si>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</si>
  <si>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</si>
  <si>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</si>
  <si>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</si>
  <si>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</si>
  <si>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</si>
  <si>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</si>
  <si>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</si>
  <si>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</si>
  <si>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</si>
  <si>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</si>
  <si>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</si>
  <si>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</si>
  <si>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</si>
  <si>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</si>
  <si>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</si>
  <si>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</si>
  <si>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</si>
  <si>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</si>
  <si>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</si>
  <si>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</si>
  <si>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</si>
  <si>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</si>
  <si>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</si>
  <si>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</si>
  <si>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</si>
  <si>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</si>
  <si>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</si>
  <si>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</si>
  <si>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</si>
  <si>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</si>
  <si>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</si>
  <si>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</si>
  <si>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</si>
  <si>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</si>
  <si>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</si>
  <si>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</si>
  <si>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</si>
  <si>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</si>
  <si>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</si>
  <si>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</si>
  <si>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</si>
  <si>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</si>
  <si>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</si>
  <si>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</si>
  <si>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</si>
  <si>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</si>
  <si>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</si>
  <si>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</si>
  <si>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</si>
  <si>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</si>
  <si>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</si>
  <si>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</si>
  <si>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</si>
  <si>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</si>
  <si>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</si>
  <si>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</si>
  <si>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</si>
  <si>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</si>
  <si>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</si>
  <si>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</si>
  <si>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</si>
  <si>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</si>
  <si>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</si>
  <si>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</si>
  <si>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</si>
  <si>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</si>
  <si>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</si>
  <si>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</si>
  <si>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</si>
  <si>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</si>
  <si>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</si>
  <si>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</si>
  <si>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</si>
  <si>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</si>
  <si>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</si>
  <si>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</si>
  <si>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</si>
  <si>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</si>
  <si>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</si>
  <si>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</si>
  <si>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</si>
  <si>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</si>
  <si>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</si>
  <si>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</si>
  <si>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</si>
  <si>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</si>
  <si>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</si>
  <si>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</si>
  <si>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</si>
  <si>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</si>
  <si>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</si>
  <si>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</si>
  <si>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</si>
  <si>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</si>
  <si>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</si>
  <si>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</si>
  <si>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</si>
  <si>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</si>
  <si>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</si>
  <si>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</si>
  <si>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</si>
  <si>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</si>
  <si>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</si>
  <si>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</si>
  <si>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</si>
  <si>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</si>
  <si>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</si>
  <si>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</si>
  <si>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</si>
  <si>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</si>
  <si>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</si>
  <si>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</si>
  <si>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</si>
  <si>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</si>
  <si>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</si>
  <si>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</si>
  <si>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</si>
  <si>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</si>
  <si>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</si>
  <si>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</si>
  <si>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</si>
  <si>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</si>
  <si>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</si>
  <si>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</si>
  <si>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</si>
  <si>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</si>
  <si>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</si>
  <si>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</si>
  <si>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</si>
  <si>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</si>
  <si>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</si>
  <si>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</si>
  <si>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</si>
  <si>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</si>
  <si>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</si>
  <si>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</si>
  <si>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</si>
  <si>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</si>
  <si>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</si>
  <si>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</si>
  <si>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</si>
  <si>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</si>
  <si>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</si>
  <si>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</si>
  <si>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</si>
  <si>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</si>
  <si>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</si>
  <si>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</si>
  <si>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</si>
  <si>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</si>
  <si>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</si>
  <si>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</si>
  <si>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</si>
  <si>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</si>
  <si>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</si>
  <si>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</si>
  <si>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</si>
  <si>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</si>
  <si>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</si>
  <si>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</si>
  <si>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</si>
  <si>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</si>
  <si>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</si>
  <si>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</si>
  <si>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</si>
  <si>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</si>
  <si>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</si>
  <si>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</si>
  <si>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</si>
  <si>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</si>
  <si>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</si>
  <si>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</si>
  <si>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</si>
  <si>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</si>
  <si>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</si>
  <si>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</si>
  <si>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</si>
  <si>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</si>
  <si>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</si>
  <si>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</si>
  <si>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</si>
  <si>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</si>
  <si>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</si>
  <si>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</si>
  <si>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</si>
  <si>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</si>
  <si>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</si>
  <si>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</si>
  <si>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</si>
  <si>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</si>
  <si>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</si>
  <si>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</si>
  <si>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</si>
  <si>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</si>
  <si>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</si>
  <si>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</si>
  <si>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</si>
  <si>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</si>
  <si>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</si>
  <si>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</si>
  <si>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</si>
  <si>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</si>
  <si>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</si>
  <si>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</si>
  <si>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</si>
  <si>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</si>
  <si>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</si>
  <si>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</si>
  <si>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</si>
  <si>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</si>
  <si>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</si>
  <si>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</si>
  <si>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</si>
  <si>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</si>
  <si>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</si>
  <si>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</si>
  <si>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</si>
  <si>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</si>
  <si>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</si>
  <si>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</si>
  <si>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</si>
  <si>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</si>
  <si>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</si>
  <si>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</si>
  <si>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</si>
  <si>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</si>
  <si>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</si>
  <si>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</si>
  <si>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</si>
  <si>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</si>
  <si>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</si>
  <si>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</si>
  <si>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</si>
  <si>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</si>
  <si>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</si>
  <si>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</si>
  <si>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</si>
  <si>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</si>
  <si>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</si>
  <si>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</si>
  <si>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</si>
  <si>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</si>
  <si>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</si>
  <si>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</si>
  <si>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</si>
  <si>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</si>
  <si>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</si>
  <si>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</si>
  <si>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</si>
  <si>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</si>
  <si>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</si>
  <si>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</si>
  <si>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</si>
  <si>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</si>
  <si>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</si>
  <si>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</si>
  <si>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</si>
  <si>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</si>
  <si>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</si>
  <si>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</si>
  <si>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</si>
  <si>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</si>
  <si>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</si>
  <si>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</si>
  <si>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</si>
  <si>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</si>
  <si>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</si>
  <si>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</si>
  <si>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</si>
  <si>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</si>
  <si>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</si>
  <si>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</si>
  <si>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</si>
  <si>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</si>
  <si>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</si>
  <si>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</si>
  <si>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</si>
  <si>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</si>
  <si>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</si>
  <si>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</si>
  <si>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</si>
  <si>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</si>
  <si>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</si>
  <si>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</si>
  <si>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</si>
  <si>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</si>
  <si>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</si>
  <si>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</si>
  <si>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</si>
  <si>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</si>
  <si>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</si>
  <si>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</si>
  <si>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</si>
  <si>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</si>
  <si>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</si>
  <si>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</si>
  <si>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</si>
  <si>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</si>
  <si>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</si>
  <si>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</si>
  <si>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</si>
  <si>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</si>
  <si>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</si>
  <si>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</si>
  <si>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</si>
  <si>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</si>
  <si>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</si>
  <si>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</si>
  <si>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</si>
  <si>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</si>
  <si>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</si>
  <si>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</si>
  <si>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</si>
  <si>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</si>
  <si>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</si>
  <si>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</si>
  <si>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</si>
  <si>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</si>
  <si>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</si>
  <si>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</si>
  <si>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</si>
  <si>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</si>
  <si>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</si>
  <si>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</si>
  <si>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</si>
  <si>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</si>
  <si>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</si>
  <si>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</si>
  <si>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</si>
  <si>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</si>
  <si>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</si>
  <si>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</si>
  <si>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</si>
  <si>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</si>
  <si>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</si>
  <si>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</si>
  <si>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</si>
  <si>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</si>
  <si>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</si>
  <si>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</si>
  <si>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</si>
  <si>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</si>
  <si>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</si>
  <si>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</si>
  <si>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</si>
  <si>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</si>
  <si>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</si>
  <si>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</si>
  <si>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</si>
  <si>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</si>
  <si>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</si>
  <si>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</si>
  <si>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</si>
  <si>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</si>
  <si>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</si>
  <si>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</si>
  <si>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</si>
  <si>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</si>
  <si>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</si>
  <si>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</si>
  <si>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</si>
  <si>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</si>
  <si>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</si>
  <si>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</si>
  <si>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</si>
  <si>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</si>
  <si>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</si>
  <si>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</si>
  <si>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</si>
  <si>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</si>
  <si>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</si>
  <si>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</si>
  <si>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</si>
  <si>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</si>
  <si>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</si>
  <si>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</si>
  <si>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</si>
  <si>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</si>
  <si>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</si>
  <si>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</si>
  <si>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</si>
  <si>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</si>
  <si>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</si>
  <si>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</si>
  <si>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</si>
  <si>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</si>
  <si>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</si>
  <si>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</si>
  <si>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</si>
  <si>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</si>
  <si>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</si>
  <si>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</si>
  <si>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</si>
  <si>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</si>
  <si>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</si>
  <si>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</si>
  <si>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</si>
  <si>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</si>
  <si>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</si>
  <si>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</si>
  <si>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</si>
  <si>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</si>
  <si>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</si>
  <si>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</si>
  <si>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</si>
  <si>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</si>
  <si>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</si>
  <si>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</si>
  <si>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</si>
  <si>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</si>
  <si>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</si>
  <si>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</si>
  <si>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</si>
  <si>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</si>
  <si>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</si>
  <si>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</si>
  <si>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</si>
  <si>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</si>
  <si>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</si>
  <si>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</si>
  <si>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</si>
  <si>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</si>
  <si>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</si>
  <si>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</si>
  <si>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</si>
  <si>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</si>
  <si>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</si>
  <si>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</si>
  <si>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</si>
  <si>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</si>
  <si>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</si>
  <si>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</si>
  <si>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</si>
  <si>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</si>
  <si>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</si>
  <si>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</si>
  <si>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</si>
  <si>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</si>
  <si>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</si>
  <si>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</si>
  <si>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</si>
  <si>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</si>
  <si>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</si>
  <si>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</si>
  <si>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</si>
  <si>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</si>
  <si>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</si>
  <si>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</si>
  <si>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</si>
  <si>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</si>
  <si>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</si>
  <si>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</si>
  <si>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</si>
  <si>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</si>
  <si>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</si>
  <si>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</si>
  <si>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</si>
  <si>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</si>
  <si>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</si>
  <si>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</si>
  <si>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</si>
  <si>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</si>
  <si>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</si>
  <si>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</si>
  <si>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</si>
  <si>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</si>
  <si>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</si>
  <si>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</si>
  <si>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</si>
  <si>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</si>
  <si>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</si>
  <si>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</si>
  <si>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</si>
  <si>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</si>
  <si>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</si>
  <si>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</si>
  <si>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</si>
  <si>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</si>
  <si>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</si>
  <si>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</si>
  <si>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</si>
  <si>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</si>
  <si>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</si>
  <si>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</si>
  <si>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</si>
  <si>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</si>
  <si>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</si>
  <si>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</si>
  <si>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</si>
  <si>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</si>
  <si>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</si>
  <si>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</si>
  <si>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</si>
  <si>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</si>
  <si>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</si>
  <si>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</si>
  <si>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</si>
  <si>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</si>
  <si>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</si>
  <si>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</si>
  <si>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</si>
  <si>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</si>
  <si>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</si>
  <si>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</si>
  <si>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</si>
  <si>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</si>
  <si>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</si>
  <si>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</si>
  <si>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</si>
  <si>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</si>
  <si>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</si>
  <si>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</si>
  <si>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</si>
  <si>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</si>
  <si>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</si>
  <si>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</si>
  <si>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</si>
  <si>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</si>
  <si>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</si>
  <si>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</si>
  <si>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</si>
  <si>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</si>
  <si>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</si>
  <si>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</si>
  <si>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</si>
  <si>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</si>
  <si>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</si>
  <si>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</si>
  <si>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</si>
  <si>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</si>
  <si>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</si>
  <si>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</si>
  <si>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</si>
  <si>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</si>
  <si>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</si>
  <si>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</si>
  <si>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</si>
  <si>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</si>
  <si>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</si>
  <si>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</si>
  <si>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</si>
  <si>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</si>
  <si>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</si>
  <si>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</si>
  <si>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</si>
  <si>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</si>
  <si>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</si>
  <si>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</si>
  <si>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</si>
  <si>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</si>
  <si>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</si>
  <si>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</si>
  <si>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</si>
  <si>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</si>
  <si>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</si>
  <si>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</si>
  <si>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</si>
  <si>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</si>
  <si>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</si>
  <si>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</si>
  <si>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</si>
  <si>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</si>
  <si>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</si>
  <si>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</si>
  <si>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</si>
  <si>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</si>
  <si>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</si>
  <si>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</si>
  <si>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</si>
  <si>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</si>
  <si>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</si>
  <si>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</si>
  <si>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</si>
  <si>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</si>
  <si>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</si>
  <si>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</si>
  <si>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</si>
  <si>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</si>
  <si>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</si>
  <si>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</si>
  <si>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</si>
  <si>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</si>
  <si>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</si>
  <si>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</si>
  <si>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</si>
  <si>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</si>
  <si>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</si>
  <si>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</si>
  <si>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</si>
  <si>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</si>
  <si>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</si>
  <si>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</si>
  <si>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</si>
  <si>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</si>
  <si>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</si>
  <si>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</si>
  <si>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</si>
  <si>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</si>
  <si>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</si>
  <si>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</si>
  <si>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</si>
  <si>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</si>
  <si>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</si>
  <si>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</si>
  <si>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</si>
  <si>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</si>
  <si>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</si>
  <si>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</si>
  <si>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</si>
  <si>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</si>
  <si>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</si>
  <si>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</si>
  <si>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</si>
  <si>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</si>
  <si>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</si>
  <si>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</si>
  <si>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</si>
  <si>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</si>
  <si>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</si>
  <si>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</si>
  <si>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</si>
  <si>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</si>
  <si>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</si>
  <si>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</si>
  <si>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</si>
  <si>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</si>
  <si>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</si>
  <si>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</si>
  <si>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</si>
  <si>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</si>
  <si>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</si>
  <si>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</si>
  <si>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</si>
  <si>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</si>
  <si>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</si>
  <si>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</si>
  <si>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</si>
  <si>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</si>
  <si>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</si>
  <si>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</si>
  <si>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</si>
  <si>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</si>
  <si>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</si>
  <si>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</si>
  <si>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</si>
  <si>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</si>
  <si>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</si>
  <si>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</si>
  <si>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</si>
  <si>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</si>
  <si>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</si>
  <si>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</si>
  <si>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</si>
  <si>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</si>
  <si>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</si>
  <si>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</si>
  <si>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</si>
  <si>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</si>
  <si>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</si>
  <si>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</si>
  <si>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</si>
  <si>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</si>
  <si>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</si>
  <si>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</si>
  <si>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</si>
  <si>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</si>
  <si>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</si>
  <si>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</si>
  <si>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</si>
  <si>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</si>
  <si>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</si>
  <si>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</si>
  <si>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</si>
  <si>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</si>
  <si>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</si>
  <si>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</si>
  <si>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</si>
  <si>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</si>
  <si>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</si>
  <si>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</si>
  <si>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</si>
  <si>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</si>
  <si>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</si>
  <si>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</si>
  <si>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</si>
  <si>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</si>
  <si>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</si>
  <si>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</si>
  <si>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</si>
  <si>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</si>
  <si>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</si>
  <si>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</si>
  <si>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</si>
  <si>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</si>
  <si>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</si>
  <si>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</si>
  <si>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</si>
  <si>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</si>
  <si>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</si>
  <si>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</si>
  <si>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</si>
  <si>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</si>
  <si>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</si>
  <si>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</si>
  <si>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</si>
  <si>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</si>
  <si>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</si>
  <si>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</si>
  <si>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</si>
  <si>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</si>
  <si>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</si>
  <si>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</si>
  <si>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</si>
  <si>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</si>
  <si>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</si>
  <si>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</si>
  <si>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</si>
  <si>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</si>
  <si>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</si>
  <si>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</si>
  <si>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</si>
  <si>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</si>
  <si>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</si>
  <si>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</si>
  <si>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</si>
  <si>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</si>
  <si>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</si>
  <si>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</si>
  <si>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</si>
  <si>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</si>
  <si>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</si>
  <si>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</si>
  <si>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</si>
  <si>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</si>
  <si>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</si>
  <si>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</si>
  <si>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</si>
  <si>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</si>
  <si>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</si>
  <si>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</si>
  <si>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</si>
  <si>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</si>
  <si>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</si>
  <si>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</si>
  <si>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</si>
  <si>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</si>
  <si>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</si>
  <si>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</si>
  <si>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</si>
  <si>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</si>
  <si>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</si>
  <si>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</si>
  <si>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</si>
  <si>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</si>
  <si>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</si>
  <si>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</si>
  <si>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</si>
  <si>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</si>
  <si>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</si>
  <si>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</si>
  <si>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</si>
  <si>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</si>
  <si>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</si>
  <si>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</si>
  <si>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</si>
  <si>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</si>
  <si>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</si>
  <si>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</si>
  <si>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</si>
  <si>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</si>
  <si>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</si>
  <si>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</si>
  <si>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</si>
  <si>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</si>
  <si>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</si>
  <si>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</si>
  <si>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</si>
  <si>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</si>
  <si>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</si>
  <si>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</si>
  <si>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</si>
  <si>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</si>
  <si>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</si>
  <si>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</si>
  <si>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</si>
  <si>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</si>
  <si>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</si>
  <si>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</si>
  <si>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</si>
  <si>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</si>
  <si>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</si>
  <si>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</si>
  <si>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</si>
  <si>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</si>
  <si>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</si>
  <si>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</si>
  <si>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</si>
  <si>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</si>
  <si>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</si>
  <si>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</si>
  <si>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</si>
  <si>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</si>
  <si>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</si>
  <si>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</si>
  <si>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</si>
  <si>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</si>
  <si>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</si>
  <si>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</si>
  <si>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</si>
  <si>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</si>
  <si>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</si>
  <si>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</si>
  <si>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</si>
  <si>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</si>
  <si>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</si>
  <si>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</si>
  <si>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</si>
  <si>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</si>
  <si>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</si>
  <si>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</si>
  <si>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</si>
  <si>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</si>
  <si>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</si>
  <si>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</si>
  <si>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</si>
  <si>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</si>
  <si>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</si>
  <si>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</si>
  <si>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</si>
  <si>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</si>
  <si>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</si>
  <si>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</si>
  <si>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</si>
  <si>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</si>
  <si>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</si>
  <si>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</si>
  <si>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</si>
  <si>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</si>
  <si>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</si>
  <si>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</si>
  <si>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</si>
  <si>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</si>
  <si>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</si>
  <si>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</si>
  <si>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</si>
  <si>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</si>
  <si>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</si>
  <si>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</si>
  <si>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</si>
  <si>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</si>
  <si>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</si>
  <si>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</si>
  <si>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</si>
  <si>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</si>
  <si>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</si>
  <si>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</si>
  <si>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</si>
  <si>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</si>
  <si>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</si>
  <si>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</si>
  <si>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</si>
  <si>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</si>
  <si>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</si>
  <si>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</si>
  <si>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</si>
  <si>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</si>
  <si>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</si>
  <si>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</si>
  <si>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</si>
  <si>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</si>
  <si>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</si>
  <si>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</si>
  <si>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</si>
  <si>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</si>
  <si>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</si>
  <si>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</si>
  <si>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</si>
  <si>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</si>
  <si>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</si>
  <si>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</si>
  <si>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</si>
  <si>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</si>
  <si>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</si>
  <si>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</si>
  <si>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</si>
  <si>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</si>
  <si>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</si>
  <si>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</si>
  <si>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</si>
  <si>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</si>
  <si>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</si>
  <si>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</si>
  <si>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</si>
  <si>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</si>
  <si>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</si>
  <si>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</si>
  <si>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</si>
  <si>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</si>
  <si>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</si>
  <si>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</si>
  <si>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</si>
  <si>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</si>
  <si>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</si>
  <si>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</si>
  <si>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</si>
  <si>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</si>
  <si>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</si>
  <si>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</si>
  <si>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</si>
  <si>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</si>
  <si>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</si>
  <si>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</si>
  <si>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</si>
  <si>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</si>
  <si>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</si>
  <si>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</si>
  <si>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</si>
  <si>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</si>
  <si>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</si>
  <si>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</si>
  <si>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</si>
  <si>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</si>
  <si>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</si>
  <si>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</si>
  <si>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</si>
  <si>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</si>
  <si>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</si>
  <si>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</si>
  <si>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</si>
  <si>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</si>
  <si>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</si>
  <si>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</si>
  <si>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</si>
  <si>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</si>
  <si>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</si>
  <si>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</si>
  <si>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</si>
  <si>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</si>
  <si>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</si>
  <si>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</si>
  <si>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</si>
  <si>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</si>
  <si>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</si>
  <si>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</si>
  <si>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</si>
  <si>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</si>
  <si>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</si>
  <si>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</si>
  <si>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</si>
  <si>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</si>
  <si>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</si>
  <si>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</si>
  <si>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</si>
  <si>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</si>
  <si>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</si>
  <si>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</si>
  <si>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</si>
  <si>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</si>
  <si>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</si>
  <si>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</si>
  <si>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</si>
  <si>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</si>
  <si>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</si>
  <si>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</si>
  <si>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</si>
  <si>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</si>
  <si>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</si>
  <si>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</si>
  <si>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</si>
  <si>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</si>
  <si>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</si>
  <si>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</si>
  <si>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</si>
  <si>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</si>
  <si>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</si>
  <si>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</si>
  <si>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</si>
  <si>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</si>
  <si>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</si>
  <si>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</si>
  <si>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</si>
  <si>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</si>
  <si>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</si>
  <si>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</si>
  <si>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</si>
  <si>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</si>
  <si>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</si>
  <si>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</si>
  <si>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</si>
  <si>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</si>
  <si>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</si>
  <si>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</si>
  <si>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</si>
  <si>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</si>
  <si>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</si>
  <si>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</si>
  <si>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</si>
  <si>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</si>
  <si>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</si>
  <si>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</si>
  <si>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</si>
  <si>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</si>
  <si>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</si>
  <si>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</si>
  <si>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</si>
  <si>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</si>
  <si>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</si>
  <si>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</si>
  <si>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</si>
  <si>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</si>
  <si>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</si>
  <si>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</si>
  <si>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</si>
  <si>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</si>
  <si>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</si>
  <si>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</si>
  <si>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</si>
  <si>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</si>
  <si>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</si>
  <si>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</si>
  <si>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</si>
  <si>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</si>
  <si>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</si>
  <si>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</si>
  <si>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</si>
  <si>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</si>
  <si>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</si>
  <si>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</si>
  <si>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</si>
  <si>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</si>
  <si>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</si>
  <si>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</si>
  <si>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</si>
  <si>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</si>
  <si>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</si>
  <si>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</si>
  <si>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</si>
  <si>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</si>
  <si>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</si>
  <si>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</si>
  <si>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</si>
  <si>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</si>
  <si>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</si>
  <si>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</si>
  <si>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</si>
  <si>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</si>
  <si>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</si>
  <si>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</si>
  <si>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</si>
  <si>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</si>
  <si>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</si>
  <si>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</si>
  <si>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</si>
  <si>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</si>
  <si>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</si>
  <si>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</si>
  <si>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</si>
  <si>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</si>
  <si>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</si>
  <si>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</si>
  <si>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</si>
  <si>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</si>
  <si>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</si>
  <si>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</si>
  <si>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</si>
  <si>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</si>
  <si>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</si>
  <si>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</si>
  <si>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</si>
  <si>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</si>
  <si>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</si>
  <si>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</si>
  <si>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</si>
  <si>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</si>
  <si>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</si>
  <si>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</si>
  <si>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</si>
  <si>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</si>
  <si>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</si>
  <si>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</si>
  <si>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</si>
  <si>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</si>
  <si>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</si>
  <si>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</si>
  <si>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</si>
  <si>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</si>
  <si>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</si>
  <si>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</si>
  <si>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</si>
  <si>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</si>
  <si>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</si>
  <si>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</si>
  <si>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</si>
  <si>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</si>
  <si>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</si>
  <si>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</si>
  <si>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</si>
  <si>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</si>
  <si>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</si>
  <si>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</si>
  <si>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</si>
  <si>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</si>
  <si>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</si>
  <si>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</si>
  <si>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</si>
  <si>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</si>
  <si>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</si>
  <si>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</si>
  <si>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</si>
  <si>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</si>
  <si>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</si>
  <si>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</si>
  <si>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</si>
  <si>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</si>
  <si>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</si>
  <si>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</si>
  <si>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</si>
  <si>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</si>
  <si>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</si>
  <si>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</si>
  <si>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</si>
  <si>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</si>
  <si>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</si>
  <si>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</si>
  <si>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</si>
  <si>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</si>
  <si>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</si>
  <si>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</si>
  <si>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</si>
  <si>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</si>
  <si>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</si>
  <si>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</si>
  <si>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</si>
  <si>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</si>
  <si>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</si>
  <si>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</si>
  <si>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</si>
  <si>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</si>
  <si>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</si>
  <si>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</si>
  <si>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</si>
  <si>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</si>
  <si>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</si>
  <si>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</si>
  <si>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</si>
  <si>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</si>
  <si>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</si>
  <si>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</si>
  <si>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</si>
  <si>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</si>
  <si>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</si>
  <si>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</si>
  <si>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</si>
  <si>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</si>
  <si>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</si>
  <si>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</si>
  <si>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</si>
  <si>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</si>
  <si>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</si>
  <si>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</si>
  <si>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</si>
  <si>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</si>
  <si>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</si>
  <si>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</si>
  <si>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</si>
  <si>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</si>
  <si>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</si>
  <si>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</si>
  <si>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</si>
  <si>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</si>
  <si>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</si>
  <si>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</si>
  <si>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</si>
  <si>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</si>
  <si>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</si>
  <si>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</si>
  <si>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</si>
  <si>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</si>
  <si>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</si>
  <si>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</si>
  <si>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</si>
  <si>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</si>
  <si>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</si>
  <si>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</si>
  <si>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</si>
  <si>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</si>
  <si>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</si>
  <si>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</si>
  <si>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</si>
  <si>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</si>
  <si>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</si>
  <si>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</si>
  <si>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</si>
  <si>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</si>
  <si>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</si>
  <si>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</si>
  <si>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</si>
  <si>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</si>
  <si>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</si>
  <si>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</si>
  <si>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</si>
  <si>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</si>
  <si>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</si>
  <si>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</si>
  <si>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</si>
  <si>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</si>
  <si>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</si>
  <si>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</si>
  <si>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</si>
  <si>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</si>
  <si>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</si>
  <si>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</si>
  <si>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</si>
  <si>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</si>
  <si>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</si>
  <si>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</si>
  <si>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</si>
  <si>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</si>
  <si>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</si>
  <si>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</si>
  <si>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</si>
  <si>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</si>
  <si>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</si>
  <si>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</si>
  <si>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</si>
  <si>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</si>
  <si>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</si>
  <si>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</si>
  <si>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</si>
  <si>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</si>
  <si>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</si>
  <si>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</si>
  <si>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</si>
  <si>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</si>
  <si>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</si>
  <si>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</si>
  <si>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</si>
  <si>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</si>
  <si>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</si>
  <si>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</si>
  <si>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</si>
  <si>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</si>
  <si>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</si>
  <si>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</si>
  <si>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</si>
  <si>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</si>
  <si>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</si>
  <si>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</si>
  <si>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</si>
  <si>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</si>
  <si>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</si>
  <si>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</si>
  <si>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</si>
  <si>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</si>
  <si>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</si>
  <si>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</si>
  <si>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</si>
  <si>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</si>
  <si>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</si>
  <si>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</si>
  <si>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</si>
  <si>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</si>
  <si>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</si>
  <si>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</si>
  <si>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</si>
  <si>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</si>
  <si>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</si>
  <si>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</si>
  <si>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</si>
  <si>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</si>
  <si>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</si>
  <si>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</si>
  <si>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</si>
  <si>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</si>
  <si>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</si>
  <si>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</si>
  <si>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</si>
  <si>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</si>
  <si>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</si>
  <si>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</si>
  <si>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</si>
  <si>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</si>
  <si>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</si>
  <si>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</si>
  <si>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</si>
  <si>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</si>
  <si>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</si>
  <si>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</si>
  <si>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</si>
  <si>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</si>
  <si>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</si>
  <si>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</si>
  <si>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</si>
  <si>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</si>
  <si>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</si>
  <si>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</si>
  <si>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</si>
  <si>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</si>
  <si>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</si>
  <si>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</si>
  <si>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</si>
  <si>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</si>
  <si>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</si>
  <si>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</si>
  <si>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</si>
  <si>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</si>
  <si>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</si>
  <si>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</si>
  <si>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</si>
  <si>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</si>
  <si>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</si>
  <si>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</si>
  <si>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</si>
  <si>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</si>
  <si>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</si>
  <si>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</si>
  <si>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</si>
  <si>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</si>
  <si>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</si>
  <si>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</si>
  <si>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</si>
  <si>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</si>
  <si>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</si>
  <si>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</si>
  <si>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</si>
  <si>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</si>
  <si>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</si>
  <si>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</si>
  <si>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</si>
  <si>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</si>
  <si>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</si>
  <si>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</si>
  <si>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</si>
  <si>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</si>
  <si>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</si>
  <si>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</si>
  <si>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</si>
  <si>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</si>
  <si>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</si>
  <si>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</si>
  <si>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</si>
  <si>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</si>
  <si>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</si>
  <si>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</si>
  <si>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</si>
  <si>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</si>
  <si>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</si>
  <si>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</si>
  <si>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</si>
  <si>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</si>
  <si>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</si>
  <si>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</si>
  <si>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</si>
  <si>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</si>
  <si>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</si>
  <si>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</si>
  <si>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</si>
  <si>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</si>
  <si>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</si>
  <si>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</si>
  <si>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</si>
  <si>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</si>
  <si>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</si>
  <si>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</si>
  <si>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</si>
  <si>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</si>
  <si>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</si>
  <si>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</si>
  <si>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</si>
  <si>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</si>
  <si>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</si>
  <si>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</si>
  <si>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</si>
  <si>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</si>
  <si>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</si>
  <si>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</si>
  <si>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</si>
  <si>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</si>
  <si>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</si>
  <si>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</si>
  <si>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</si>
  <si>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</si>
  <si>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</si>
  <si>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</si>
  <si>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</si>
  <si>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</si>
  <si>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</si>
  <si>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</si>
  <si>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</si>
  <si>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</si>
  <si>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</si>
  <si>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</si>
  <si>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</si>
  <si>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</si>
  <si>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</si>
  <si>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</si>
  <si>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</si>
  <si>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</si>
  <si>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</si>
  <si>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</si>
  <si>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</si>
  <si>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</si>
  <si>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</si>
  <si>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</si>
  <si>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</si>
  <si>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</si>
  <si>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</si>
  <si>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</si>
  <si>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</si>
  <si>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</si>
  <si>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</si>
  <si>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</si>
  <si>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</si>
  <si>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</si>
  <si>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</si>
  <si>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</si>
  <si>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</si>
  <si>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</si>
  <si>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</si>
  <si>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</si>
  <si>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</si>
  <si>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</si>
  <si>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</si>
  <si>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</si>
  <si>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</si>
  <si>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</si>
  <si>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</si>
  <si>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</si>
  <si>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</si>
  <si>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</si>
  <si>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</si>
  <si>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</si>
  <si>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</si>
  <si>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</si>
  <si>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</si>
  <si>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</si>
  <si>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</si>
  <si>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</si>
  <si>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</si>
  <si>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</si>
  <si>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</si>
  <si>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</si>
  <si>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</si>
  <si>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</si>
  <si>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</si>
  <si>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</si>
  <si>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</si>
  <si>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</si>
  <si>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</si>
  <si>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</si>
  <si>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</si>
  <si>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</si>
  <si>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</si>
  <si>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</si>
  <si>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</si>
  <si>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</si>
  <si>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</si>
  <si>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</si>
  <si>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</si>
  <si>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</si>
  <si>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</si>
  <si>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</si>
  <si>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</si>
  <si>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</si>
  <si>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</si>
  <si>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</si>
  <si>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</si>
  <si>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</si>
  <si>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</si>
  <si>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</si>
  <si>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</si>
  <si>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</si>
  <si>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</si>
  <si>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</si>
  <si>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</si>
  <si>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</si>
  <si>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</si>
  <si>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</si>
  <si>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</si>
  <si>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</si>
  <si>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</si>
  <si>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</si>
  <si>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</si>
  <si>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</si>
  <si>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</si>
  <si>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</si>
  <si>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</si>
  <si>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</si>
  <si>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</si>
  <si>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</si>
  <si>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</si>
  <si>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</si>
  <si>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</si>
  <si>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</si>
  <si>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</si>
  <si>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</si>
  <si>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</si>
  <si>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</si>
  <si>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</si>
  <si>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</si>
  <si>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</si>
  <si>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</si>
  <si>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</si>
  <si>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</si>
  <si>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</si>
  <si>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</si>
  <si>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</si>
  <si>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</si>
  <si>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</si>
  <si>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</si>
  <si>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</si>
  <si>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</si>
  <si>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</si>
  <si>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</si>
  <si>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</si>
  <si>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</si>
  <si>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</si>
  <si>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</si>
  <si>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</si>
  <si>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</si>
  <si>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</si>
  <si>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</si>
  <si>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</si>
  <si>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</si>
  <si>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</si>
  <si>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</si>
  <si>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</si>
  <si>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</si>
  <si>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</si>
  <si>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</si>
  <si>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</si>
  <si>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</si>
  <si>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</si>
  <si>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</si>
  <si>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</si>
  <si>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</si>
  <si>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</si>
  <si>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</si>
  <si>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</si>
  <si>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</si>
  <si>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</si>
  <si>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</si>
  <si>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</si>
  <si>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</si>
  <si>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</si>
  <si>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</si>
  <si>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</si>
  <si>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</si>
  <si>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</si>
  <si>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</si>
  <si>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</si>
  <si>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</si>
  <si>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</si>
  <si>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</si>
  <si>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</si>
  <si>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</si>
  <si>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</si>
  <si>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</si>
  <si>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</si>
  <si>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</si>
  <si>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</si>
  <si>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</si>
  <si>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</si>
  <si>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</si>
  <si>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</si>
  <si>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</si>
  <si>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</si>
  <si>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</si>
  <si>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</si>
  <si>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</si>
  <si>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</si>
  <si>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</si>
  <si>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</si>
  <si>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</si>
  <si>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</si>
  <si>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</si>
  <si>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</si>
  <si>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</si>
  <si>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</si>
  <si>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</si>
  <si>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</si>
  <si>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</si>
  <si>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</si>
  <si>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</si>
  <si>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</si>
  <si>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</si>
  <si>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</si>
  <si>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</si>
  <si>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</si>
  <si>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</si>
  <si>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</si>
  <si>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</si>
  <si>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</si>
  <si>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</si>
  <si>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</si>
  <si>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</si>
  <si>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</si>
  <si>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</si>
  <si>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</si>
  <si>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</si>
  <si>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</si>
  <si>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</si>
  <si>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</si>
  <si>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</si>
  <si>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</si>
  <si>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</si>
  <si>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</si>
  <si>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</si>
  <si>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</si>
  <si>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</si>
  <si>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</si>
  <si>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</si>
  <si>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</si>
  <si>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</si>
  <si>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</si>
  <si>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</si>
  <si>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</si>
  <si>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</si>
  <si>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</si>
  <si>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</si>
  <si>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</si>
  <si>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</si>
  <si>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</si>
  <si>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</si>
  <si>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</si>
  <si>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</si>
  <si>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</si>
  <si>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</si>
  <si>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</si>
  <si>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</si>
  <si>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</si>
  <si>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</si>
  <si>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</si>
  <si>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</si>
  <si>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</si>
  <si>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</si>
  <si>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</si>
  <si>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</si>
  <si>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</si>
  <si>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</si>
  <si>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</si>
  <si>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</si>
  <si>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</si>
  <si>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</si>
  <si>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</si>
  <si>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</si>
  <si>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</si>
  <si>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</si>
  <si>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</si>
  <si>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</si>
  <si>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</si>
  <si>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</si>
  <si>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</si>
  <si>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</si>
  <si>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</si>
  <si>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</si>
  <si>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</si>
  <si>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</si>
  <si>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</si>
  <si>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</si>
  <si>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</si>
  <si>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</si>
  <si>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</si>
  <si>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</si>
  <si>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</si>
  <si>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</si>
  <si>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</si>
  <si>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</si>
  <si>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</si>
  <si>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</si>
  <si>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</si>
  <si>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</si>
  <si>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</si>
  <si>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</si>
  <si>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</si>
  <si>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</si>
  <si>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</si>
  <si>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</si>
  <si>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</si>
  <si>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</si>
  <si>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</si>
  <si>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</si>
  <si>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</si>
  <si>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</si>
  <si>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</si>
  <si>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</si>
  <si>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</si>
  <si>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</si>
  <si>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</si>
  <si>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</si>
  <si>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</si>
  <si>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</si>
  <si>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</si>
  <si>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</si>
  <si>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</si>
  <si>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</si>
  <si>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</si>
  <si>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</si>
  <si>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</si>
  <si>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</si>
  <si>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</si>
  <si>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</si>
  <si>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</si>
  <si>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</si>
  <si>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</si>
  <si>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</si>
  <si>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</si>
  <si>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</si>
  <si>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</si>
  <si>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</si>
  <si>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</si>
  <si>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</si>
  <si>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</si>
  <si>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</si>
  <si>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</si>
  <si>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</si>
  <si>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</si>
  <si>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</si>
  <si>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</si>
  <si>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</si>
  <si>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</si>
  <si>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</si>
  <si>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</si>
  <si>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</si>
  <si>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</si>
  <si>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</si>
  <si>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</si>
  <si>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</si>
  <si>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</si>
  <si>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</si>
  <si>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</si>
  <si>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</si>
  <si>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</si>
  <si>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</si>
  <si>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</si>
  <si>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</si>
  <si>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</si>
  <si>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</si>
  <si>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</si>
  <si>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</si>
  <si>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</si>
  <si>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</si>
  <si>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</si>
  <si>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</si>
  <si>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</si>
  <si>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</si>
  <si>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</si>
  <si>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</si>
  <si>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</si>
  <si>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</si>
  <si>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</si>
  <si>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</si>
  <si>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</si>
  <si>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</si>
  <si>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</si>
  <si>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</si>
  <si>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</si>
  <si>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</si>
  <si>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</si>
  <si>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</si>
  <si>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</si>
  <si>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</si>
  <si>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</si>
  <si>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</si>
  <si>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</si>
  <si>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</si>
  <si>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</si>
  <si>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</si>
  <si>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</si>
  <si>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</si>
  <si>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</si>
  <si>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</si>
  <si>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</si>
  <si>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</si>
  <si>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</si>
  <si>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</si>
  <si>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</si>
  <si>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</si>
  <si>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</si>
  <si>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</si>
  <si>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</si>
  <si>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</si>
  <si>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</si>
  <si>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</si>
  <si>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</si>
  <si>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</si>
  <si>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</si>
  <si>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</si>
  <si>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</si>
  <si>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</si>
  <si>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</si>
  <si>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</si>
  <si>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</si>
  <si>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</si>
  <si>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</si>
  <si>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</si>
  <si>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</si>
  <si>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</si>
  <si>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</si>
  <si>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</si>
  <si>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</si>
  <si>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</si>
  <si>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</si>
  <si>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</si>
  <si>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</si>
  <si>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</si>
  <si>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</si>
  <si>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</si>
  <si>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</si>
  <si>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</si>
  <si>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</si>
  <si>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</si>
  <si>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</si>
  <si>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</si>
  <si>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</si>
  <si>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</si>
  <si>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</si>
  <si>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</si>
  <si>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</si>
  <si>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</si>
  <si>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</si>
  <si>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</si>
  <si>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</si>
  <si>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</si>
  <si>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</si>
  <si>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</si>
  <si>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</si>
  <si>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</si>
  <si>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</si>
  <si>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</si>
  <si>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</si>
  <si>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</si>
  <si>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</si>
  <si>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</si>
  <si>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</si>
  <si>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</si>
  <si>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</si>
  <si>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</si>
  <si>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</si>
  <si>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</si>
  <si>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</si>
  <si>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</si>
  <si>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</si>
  <si>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</si>
  <si>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</si>
  <si>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</si>
  <si>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</si>
  <si>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</si>
  <si>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</si>
  <si>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</si>
  <si>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</si>
  <si>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</si>
  <si>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</si>
  <si>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</si>
  <si>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</si>
  <si>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</si>
  <si>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</si>
  <si>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</si>
  <si>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</si>
  <si>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</si>
  <si>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</si>
  <si>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</si>
  <si>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</si>
  <si>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</si>
  <si>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</si>
  <si>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</si>
  <si>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</si>
  <si>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</si>
  <si>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</si>
  <si>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</si>
  <si>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</si>
  <si>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</si>
  <si>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</si>
  <si>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</si>
  <si>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</si>
  <si>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</si>
  <si>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</si>
  <si>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</si>
  <si>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</si>
  <si>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</si>
  <si>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</si>
  <si>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</si>
  <si>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</si>
  <si>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</si>
  <si>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</si>
  <si>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</si>
  <si>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</si>
  <si>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</si>
  <si>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</si>
  <si>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</si>
  <si>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</si>
  <si>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</si>
  <si>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</si>
  <si>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</si>
  <si>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</si>
  <si>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</si>
  <si>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</si>
  <si>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</si>
  <si>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</si>
  <si>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</si>
  <si>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</si>
  <si>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</si>
  <si>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</si>
  <si>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</si>
  <si>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</si>
  <si>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</si>
  <si>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</si>
  <si>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</si>
  <si>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</si>
  <si>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</si>
  <si>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</si>
  <si>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</si>
  <si>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</si>
  <si>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</si>
  <si>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</si>
  <si>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</si>
  <si>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</si>
  <si>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</si>
  <si>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</si>
  <si>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</si>
  <si>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</si>
  <si>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</si>
  <si>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</si>
  <si>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</si>
  <si>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</si>
  <si>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</si>
  <si>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</si>
  <si>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</si>
  <si>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</si>
  <si>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</si>
  <si>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</si>
  <si>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</si>
  <si>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</si>
  <si>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</si>
  <si>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</si>
  <si>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</si>
  <si>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</si>
  <si>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</si>
  <si>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</si>
  <si>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</si>
  <si>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</si>
  <si>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</si>
  <si>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</si>
  <si>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</si>
  <si>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</si>
  <si>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</si>
  <si>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</si>
  <si>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</si>
  <si>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</si>
  <si>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</si>
  <si>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</si>
  <si>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</si>
  <si>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</si>
  <si>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</si>
  <si>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</si>
  <si>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</si>
  <si>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</si>
  <si>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</si>
  <si>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</si>
  <si>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</si>
  <si>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</si>
  <si>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</si>
  <si>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</si>
  <si>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</si>
  <si>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</si>
  <si>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</si>
  <si>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</si>
  <si>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</si>
  <si>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</si>
  <si>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</si>
  <si>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</si>
  <si>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</si>
  <si>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</si>
  <si>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</si>
  <si>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</si>
  <si>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</si>
  <si>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</si>
  <si>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</si>
  <si>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</si>
  <si>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</si>
  <si>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</si>
  <si>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</si>
  <si>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</si>
  <si>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</si>
  <si>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</si>
  <si>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</si>
  <si>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</si>
  <si>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</si>
  <si>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</si>
  <si>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</si>
  <si>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</si>
  <si>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</si>
  <si>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</si>
  <si>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</si>
  <si>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</si>
  <si>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</si>
  <si>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</si>
  <si>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</si>
  <si>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</si>
  <si>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</si>
  <si>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</si>
  <si>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</si>
  <si>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</si>
  <si>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</si>
  <si>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</si>
  <si>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</si>
  <si>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</si>
  <si>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</si>
  <si>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</si>
  <si>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</si>
  <si>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</si>
  <si>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</si>
  <si>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</si>
  <si>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</si>
  <si>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</si>
  <si>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</si>
  <si>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</si>
  <si>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</si>
  <si>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</si>
  <si>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</si>
  <si>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</si>
  <si>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</si>
  <si>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</si>
  <si>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</si>
  <si>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</si>
  <si>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</si>
  <si>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</si>
  <si>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</si>
  <si>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</si>
  <si>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</si>
  <si>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</si>
  <si>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</si>
  <si>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</si>
  <si>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</si>
  <si>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</si>
  <si>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</si>
  <si>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</si>
  <si>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</si>
  <si>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</si>
  <si>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</si>
  <si>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</si>
  <si>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</si>
  <si>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</si>
  <si>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</si>
  <si>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</si>
  <si>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</si>
  <si>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</si>
  <si>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</si>
  <si>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</si>
  <si>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</si>
  <si>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</si>
  <si>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</si>
  <si>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</si>
  <si>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</si>
  <si>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</si>
  <si>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</si>
  <si>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</si>
  <si>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</si>
  <si>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</si>
  <si>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</si>
  <si>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</si>
  <si>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</si>
  <si>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</si>
  <si>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</si>
  <si>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</si>
  <si>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</si>
  <si>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</si>
  <si>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</si>
  <si>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</si>
  <si>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</si>
  <si>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</si>
  <si>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</si>
  <si>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</si>
  <si>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</si>
  <si>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</si>
  <si>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</si>
  <si>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</si>
  <si>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</si>
  <si>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</si>
  <si>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</si>
  <si>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</si>
  <si>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</si>
  <si>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</si>
  <si>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</si>
  <si>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</si>
  <si>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</si>
  <si>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</si>
  <si>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</si>
  <si>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</si>
  <si>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</si>
  <si>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</si>
  <si>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</si>
  <si>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</si>
  <si>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</si>
  <si>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</si>
  <si>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</si>
  <si>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</si>
  <si>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</si>
  <si>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</si>
  <si>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</si>
  <si>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</si>
  <si>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</si>
  <si>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</si>
  <si>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</si>
  <si>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</si>
  <si>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</si>
  <si>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</si>
  <si>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</si>
  <si>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</si>
  <si>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</si>
  <si>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</si>
  <si>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</si>
  <si>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</si>
  <si>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</si>
  <si>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</si>
  <si>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</si>
  <si>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</si>
  <si>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</si>
  <si>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</si>
  <si>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</si>
  <si>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</si>
  <si>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</si>
  <si>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</si>
  <si>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</si>
  <si>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</si>
  <si>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</si>
  <si>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</si>
  <si>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</si>
  <si>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</si>
  <si>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</si>
  <si>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</si>
  <si>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</si>
  <si>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</si>
  <si>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</si>
  <si>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</si>
  <si>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</si>
  <si>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</si>
  <si>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</si>
  <si>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</si>
  <si>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</si>
  <si>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</si>
  <si>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</si>
  <si>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</si>
  <si>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</si>
  <si>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</si>
  <si>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</si>
  <si>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</si>
  <si>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</si>
  <si>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</si>
  <si>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</si>
  <si>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</si>
  <si>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</si>
  <si>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</si>
  <si>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</si>
  <si>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</si>
  <si>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</si>
  <si>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</si>
  <si>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</si>
  <si>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</si>
  <si>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</si>
  <si>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</si>
  <si>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</si>
  <si>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</si>
  <si>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</si>
  <si>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</si>
  <si>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</si>
  <si>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</si>
  <si>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</si>
  <si>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</si>
  <si>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</si>
  <si>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</si>
  <si>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</si>
  <si>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</si>
  <si>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</si>
  <si>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</si>
  <si>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</si>
  <si>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</si>
  <si>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</si>
  <si>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</si>
  <si>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</si>
  <si>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</si>
  <si>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</si>
  <si>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</si>
  <si>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</si>
  <si>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</si>
  <si>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</si>
  <si>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</si>
  <si>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</si>
  <si>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</si>
  <si>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</si>
  <si>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</si>
  <si>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</si>
  <si>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</si>
  <si>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</si>
  <si>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</si>
  <si>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</si>
  <si>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</si>
  <si>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</si>
  <si>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</si>
  <si>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</si>
  <si>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</si>
  <si>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</si>
  <si>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</si>
  <si>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</si>
  <si>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</si>
  <si>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</si>
  <si>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</si>
  <si>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</si>
  <si>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</si>
  <si>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</si>
  <si>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</si>
  <si>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</si>
  <si>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</si>
  <si>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</si>
  <si>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</si>
  <si>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</si>
  <si>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</si>
  <si>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</si>
  <si>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</si>
  <si>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</si>
  <si>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</si>
  <si>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</si>
  <si>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</si>
  <si>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</si>
  <si>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</si>
  <si>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</si>
  <si>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</si>
  <si>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</si>
  <si>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</si>
  <si>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</si>
  <si>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</si>
  <si>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</si>
  <si>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</si>
  <si>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</si>
  <si>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</si>
  <si>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</si>
  <si>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</si>
  <si>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</si>
  <si>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</si>
  <si>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</si>
  <si>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</si>
  <si>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</si>
  <si>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</si>
  <si>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</si>
  <si>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</si>
  <si>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</si>
  <si>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</si>
  <si>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</si>
  <si>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</si>
  <si>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</si>
  <si>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</si>
  <si>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</si>
  <si>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</si>
  <si>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</si>
  <si>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</si>
  <si>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</si>
  <si>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</si>
  <si>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</si>
  <si>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</si>
  <si>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</si>
  <si>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</si>
  <si>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</si>
  <si>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</si>
  <si>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</si>
  <si>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</si>
  <si>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</si>
  <si>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</si>
  <si>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</si>
  <si>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</si>
  <si>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</si>
  <si>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</si>
  <si>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</si>
  <si>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</si>
  <si>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</si>
  <si>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</si>
  <si>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</si>
  <si>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</si>
  <si>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</si>
  <si>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</si>
  <si>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</si>
  <si>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</si>
  <si>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</si>
  <si>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</si>
  <si>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</si>
  <si>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</si>
  <si>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</si>
  <si>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</si>
  <si>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</si>
  <si>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</si>
  <si>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</si>
  <si>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</si>
  <si>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</si>
  <si>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</si>
  <si>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</si>
  <si>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</si>
  <si>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</si>
  <si>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</si>
  <si>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</si>
  <si>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</si>
  <si>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</si>
  <si>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</si>
  <si>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</si>
  <si>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</si>
  <si>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</si>
  <si>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</si>
  <si>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</si>
  <si>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</si>
  <si>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</si>
  <si>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</si>
  <si>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</si>
  <si>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</si>
  <si>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</si>
  <si>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</si>
  <si>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</si>
  <si>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</si>
  <si>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</si>
  <si>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</si>
  <si>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</si>
  <si>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</si>
  <si>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</si>
  <si>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</si>
  <si>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</si>
  <si>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</si>
  <si>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</si>
  <si>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</si>
  <si>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</si>
  <si>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</si>
  <si>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</si>
  <si>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</si>
  <si>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</si>
  <si>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</si>
  <si>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</si>
  <si>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</si>
  <si>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</si>
  <si>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</si>
  <si>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</si>
  <si>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</si>
  <si>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</si>
  <si>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</si>
  <si>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</si>
  <si>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</si>
  <si>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</si>
  <si>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</si>
  <si>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</si>
  <si>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</si>
  <si>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</si>
  <si>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</si>
  <si>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</si>
  <si>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</si>
  <si>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</si>
  <si>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</si>
  <si>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</si>
  <si>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</si>
  <si>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</si>
  <si>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</si>
  <si>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</si>
  <si>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</si>
  <si>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</si>
  <si>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</si>
  <si>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</si>
  <si>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</si>
  <si>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</si>
  <si>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</si>
  <si>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</si>
  <si>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</si>
  <si>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</si>
  <si>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</si>
  <si>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</si>
  <si>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</si>
  <si>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</si>
  <si>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</si>
  <si>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</si>
  <si>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</si>
  <si>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</si>
  <si>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</si>
  <si>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</si>
  <si>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</si>
  <si>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</si>
  <si>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</si>
  <si>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</si>
  <si>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</si>
  <si>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</si>
  <si>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</si>
  <si>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</si>
  <si>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</si>
  <si>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</si>
  <si>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</si>
  <si>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</si>
  <si>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</si>
  <si>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</si>
  <si>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</si>
  <si>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</si>
  <si>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</si>
  <si>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</si>
  <si>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</si>
  <si>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</si>
  <si>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</si>
  <si>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</si>
  <si>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</si>
  <si>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</si>
  <si>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</si>
  <si>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</si>
  <si>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</si>
  <si>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</si>
  <si>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</si>
  <si>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</si>
  <si>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</si>
  <si>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</si>
  <si>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</si>
  <si>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</si>
  <si>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</si>
  <si>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</si>
  <si>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</si>
  <si>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</si>
  <si>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</si>
  <si>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</si>
  <si>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</si>
  <si>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</si>
  <si>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</si>
  <si>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</si>
  <si>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</si>
  <si>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</si>
  <si>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</si>
  <si>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</si>
  <si>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</si>
  <si>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</si>
  <si>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</si>
  <si>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</si>
  <si>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</si>
  <si>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</si>
  <si>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</si>
  <si>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</si>
  <si>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</si>
  <si>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</si>
  <si>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</si>
  <si>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</si>
  <si>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</si>
  <si>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</si>
  <si>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</si>
  <si>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</si>
  <si>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</si>
  <si>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</si>
  <si>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</si>
  <si>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</si>
  <si>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</si>
  <si>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</si>
  <si>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</si>
  <si>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</si>
  <si>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</si>
  <si>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</si>
  <si>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</si>
  <si>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</si>
  <si>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</si>
  <si>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</si>
  <si>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</si>
  <si>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</si>
  <si>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</si>
  <si>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</si>
  <si>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</si>
  <si>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</si>
  <si>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</si>
  <si>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</si>
  <si>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</si>
  <si>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</si>
  <si>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</si>
  <si>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</si>
  <si>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</si>
  <si>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</si>
  <si>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</si>
  <si>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</si>
  <si>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</si>
  <si>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</si>
  <si>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</si>
  <si>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</si>
  <si>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</si>
  <si>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</si>
  <si>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</si>
  <si>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</si>
  <si>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</si>
  <si>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</si>
  <si>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</si>
  <si>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</si>
  <si>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</si>
  <si>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</si>
  <si>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</si>
  <si>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</si>
  <si>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</si>
  <si>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</si>
  <si>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</si>
  <si>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</si>
  <si>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</si>
  <si>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</si>
  <si>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</si>
  <si>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</si>
  <si>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</si>
  <si>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</si>
  <si>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</si>
  <si>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</si>
  <si>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</si>
  <si>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</si>
  <si>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</si>
  <si>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</si>
  <si>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</si>
  <si>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</si>
  <si>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</si>
  <si>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</si>
  <si>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</si>
  <si>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</si>
  <si>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</si>
  <si>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</si>
  <si>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</si>
  <si>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</si>
  <si>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</si>
  <si>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</si>
  <si>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</si>
  <si>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</si>
  <si>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</si>
  <si>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</si>
  <si>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</si>
  <si>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</si>
  <si>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</si>
  <si>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</si>
  <si>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</si>
  <si>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</si>
  <si>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</si>
  <si>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</si>
  <si>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</si>
  <si>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</si>
  <si>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</si>
  <si>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</si>
  <si>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</si>
  <si>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</si>
  <si>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</si>
  <si>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</si>
  <si>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</si>
  <si>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</si>
  <si>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</si>
  <si>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</si>
  <si>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</si>
  <si>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</si>
  <si>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</si>
  <si>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</si>
  <si>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</si>
  <si>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</si>
  <si>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</si>
  <si>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</si>
  <si>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</si>
  <si>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</si>
  <si>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</si>
  <si>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</si>
  <si>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</si>
  <si>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</si>
  <si>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</si>
  <si>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</si>
  <si>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</si>
  <si>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</si>
  <si>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</si>
  <si>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</si>
  <si>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</si>
  <si>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</si>
  <si>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</si>
  <si>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</si>
  <si>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</si>
  <si>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</si>
  <si>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</si>
  <si>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</si>
  <si>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</si>
  <si>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</si>
  <si>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</si>
  <si>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</si>
  <si>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</si>
  <si>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</si>
  <si>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</si>
  <si>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</si>
  <si>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</si>
  <si>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</si>
  <si>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</si>
  <si>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</si>
  <si>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</si>
  <si>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</si>
  <si>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</si>
  <si>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</si>
  <si>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</si>
  <si>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</si>
  <si>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</si>
  <si>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</si>
  <si>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</si>
  <si>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</si>
  <si>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</si>
  <si>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</si>
  <si>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</si>
  <si>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</si>
  <si>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</si>
  <si>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</si>
  <si>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</si>
  <si>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</si>
  <si>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</si>
  <si>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</si>
  <si>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</si>
  <si>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</si>
  <si>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</si>
  <si>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</si>
  <si>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</si>
  <si>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</si>
  <si>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</si>
  <si>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</si>
  <si>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</si>
  <si>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</si>
  <si>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</si>
  <si>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</si>
  <si>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</si>
  <si>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</si>
  <si>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</si>
  <si>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</si>
  <si>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</si>
  <si>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</si>
  <si>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</si>
  <si>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</si>
  <si>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</si>
  <si>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</si>
  <si>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</si>
  <si>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</si>
  <si>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</si>
  <si>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</si>
  <si>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</si>
  <si>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</si>
  <si>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</si>
  <si>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</si>
  <si>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</si>
  <si>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</si>
  <si>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</si>
  <si>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</si>
  <si>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</si>
  <si>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</si>
  <si>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</si>
  <si>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</si>
  <si>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</si>
  <si>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</si>
  <si>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</si>
  <si>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</si>
  <si>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</si>
  <si>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</si>
  <si>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</si>
  <si>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</si>
  <si>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</si>
  <si>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</si>
  <si>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</si>
  <si>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</si>
  <si>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</si>
  <si>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</si>
  <si>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</si>
  <si>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</si>
  <si>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</si>
  <si>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</si>
  <si>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</si>
  <si>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</si>
  <si>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</si>
  <si>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</si>
  <si>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</si>
  <si>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</si>
  <si>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</si>
  <si>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</si>
  <si>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</si>
  <si>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</si>
  <si>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</si>
  <si>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</si>
  <si>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</si>
  <si>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</si>
  <si>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</si>
  <si>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</si>
  <si>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</si>
  <si>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</si>
  <si>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</si>
  <si>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</si>
  <si>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</si>
  <si>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</si>
  <si>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</si>
  <si>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</si>
  <si>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</si>
  <si>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</si>
  <si>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</si>
  <si>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</si>
  <si>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</si>
  <si>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</si>
  <si>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</si>
  <si>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</si>
  <si>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</si>
  <si>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</si>
  <si>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</si>
  <si>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</si>
  <si>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</si>
  <si>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</si>
  <si>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</si>
  <si>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</si>
  <si>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</si>
  <si>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</si>
  <si>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</si>
  <si>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</si>
  <si>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</si>
  <si>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</si>
  <si>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</si>
  <si>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</si>
  <si>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</si>
  <si>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</si>
  <si>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</si>
  <si>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</si>
  <si>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</si>
  <si>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</si>
  <si>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</si>
  <si>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</si>
  <si>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</si>
  <si>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</si>
  <si>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</si>
  <si>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</si>
  <si>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</si>
  <si>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</si>
  <si>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</si>
  <si>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</si>
  <si>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</si>
  <si>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</si>
  <si>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</si>
  <si>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</si>
  <si>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</si>
  <si>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</si>
  <si>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</si>
  <si>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</si>
  <si>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</si>
  <si>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</si>
  <si>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</si>
  <si>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</si>
  <si>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</si>
  <si>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</si>
  <si>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</si>
  <si>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</si>
  <si>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</si>
  <si>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</si>
  <si>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</si>
  <si>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</si>
  <si>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</si>
  <si>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</si>
  <si>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</si>
  <si>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</si>
  <si>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</si>
  <si>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</si>
  <si>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</si>
  <si>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</si>
  <si>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</si>
  <si>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</si>
  <si>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</si>
  <si>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</si>
  <si>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</si>
  <si>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</si>
  <si>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</si>
  <si>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</si>
  <si>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</si>
  <si>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</si>
  <si>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</si>
  <si>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</si>
  <si>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</si>
  <si>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</si>
  <si>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</si>
  <si>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</si>
  <si>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</si>
  <si>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</si>
  <si>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</si>
  <si>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</si>
  <si>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</si>
  <si>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</si>
  <si>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</si>
  <si>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</si>
  <si>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</si>
  <si>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</si>
  <si>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</si>
  <si>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</si>
  <si>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</si>
  <si>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</si>
  <si>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</si>
  <si>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</si>
  <si>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</si>
  <si>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</si>
  <si>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</si>
  <si>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</si>
  <si>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</si>
  <si>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</si>
  <si>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</si>
  <si>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</si>
  <si>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</si>
  <si>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</si>
  <si>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</si>
  <si>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</si>
  <si>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</si>
  <si>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</si>
  <si>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</si>
  <si>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</si>
  <si>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</si>
  <si>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</si>
  <si>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</si>
  <si>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</si>
  <si>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</si>
  <si>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</si>
  <si>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</si>
  <si>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</si>
  <si>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</si>
  <si>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</si>
  <si>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</si>
  <si>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</si>
  <si>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</si>
  <si>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</si>
  <si>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</si>
  <si>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</si>
  <si>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</si>
  <si>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</si>
  <si>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</si>
  <si>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</si>
  <si>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</si>
  <si>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</si>
  <si>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</si>
  <si>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</si>
  <si>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</si>
  <si>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</si>
  <si>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</si>
  <si>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</si>
  <si>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</si>
  <si>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</si>
  <si>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</si>
  <si>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</si>
  <si>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</si>
  <si>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</si>
  <si>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</si>
  <si>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</si>
  <si>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</si>
  <si>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</si>
  <si>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</si>
  <si>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</si>
  <si>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</si>
  <si>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</si>
  <si>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</si>
  <si>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</si>
  <si>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</si>
  <si>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</si>
  <si>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</si>
  <si>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</si>
  <si>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</si>
  <si>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</si>
  <si>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</si>
  <si>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</si>
  <si>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</si>
  <si>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</si>
  <si>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</si>
  <si>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</si>
  <si>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</si>
  <si>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</si>
  <si>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</si>
  <si>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</si>
  <si>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</si>
  <si>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</si>
  <si>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</si>
  <si>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</si>
  <si>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</si>
  <si>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</si>
  <si>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</si>
  <si>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</si>
  <si>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</si>
  <si>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</si>
  <si>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</si>
  <si>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</si>
  <si>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</si>
  <si>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</si>
  <si>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</si>
  <si>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</si>
  <si>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</si>
  <si>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</si>
  <si>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</si>
  <si>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</si>
  <si>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</si>
  <si>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</si>
  <si>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</si>
  <si>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</si>
  <si>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</si>
  <si>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</si>
  <si>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</si>
  <si>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</si>
  <si>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</si>
  <si>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</si>
  <si>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</si>
  <si>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</si>
  <si>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</si>
  <si>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</si>
  <si>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</si>
  <si>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</si>
  <si>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</si>
  <si>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</si>
  <si>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</si>
  <si>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</si>
  <si>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</si>
  <si>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</si>
  <si>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</si>
  <si>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</si>
  <si>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</si>
  <si>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</si>
  <si>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</si>
  <si>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</si>
  <si>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</si>
  <si>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</si>
  <si>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</si>
  <si>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</si>
  <si>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</si>
  <si>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</si>
  <si>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</si>
  <si>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</si>
  <si>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</si>
  <si>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</si>
  <si>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</si>
  <si>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</si>
  <si>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</si>
  <si>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</si>
  <si>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</si>
  <si>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</si>
  <si>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</si>
  <si>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</si>
  <si>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</si>
  <si>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</si>
  <si>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</si>
  <si>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</si>
  <si>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</si>
  <si>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</si>
  <si>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</si>
  <si>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</si>
  <si>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</si>
  <si>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</si>
  <si>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</si>
  <si>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</si>
  <si>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</si>
  <si>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</si>
  <si>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</si>
  <si>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</si>
  <si>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</si>
  <si>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</si>
  <si>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</si>
  <si>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</si>
  <si>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</si>
  <si>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</si>
  <si>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</si>
  <si>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</si>
  <si>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</si>
  <si>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</si>
  <si>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</si>
  <si>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</si>
  <si>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</si>
  <si>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</si>
  <si>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</si>
  <si>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</si>
  <si>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</si>
  <si>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</si>
  <si>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</si>
  <si>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</si>
  <si>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</si>
  <si>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</si>
  <si>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</si>
  <si>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</si>
  <si>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</si>
  <si>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</si>
  <si>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</si>
  <si>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</si>
  <si>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</si>
  <si>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</si>
  <si>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</si>
  <si>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</si>
  <si>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</si>
  <si>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</si>
  <si>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</si>
  <si>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</si>
  <si>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</si>
  <si>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</si>
  <si>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</si>
  <si>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</si>
  <si>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</si>
  <si>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</si>
  <si>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</si>
  <si>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</si>
  <si>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</si>
  <si>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</si>
  <si>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</si>
  <si>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</si>
  <si>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</si>
  <si>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</si>
  <si>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</si>
  <si>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</si>
  <si>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</si>
  <si>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</si>
  <si>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</si>
  <si>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</si>
  <si>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</si>
  <si>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</si>
  <si>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</si>
  <si>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</si>
  <si>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</si>
  <si>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</si>
  <si>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</si>
  <si>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</si>
  <si>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</si>
  <si>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</si>
  <si>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</si>
  <si>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</si>
  <si>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</si>
  <si>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</si>
  <si>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</si>
  <si>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</si>
  <si>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</si>
  <si>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</si>
  <si>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</si>
  <si>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</si>
  <si>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</si>
  <si>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</si>
  <si>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</si>
  <si>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</si>
  <si>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</si>
  <si>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</si>
  <si>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</si>
  <si>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</si>
  <si>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</si>
  <si>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</si>
  <si>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</si>
  <si>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</si>
  <si>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</si>
  <si>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</si>
  <si>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</si>
  <si>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</si>
  <si>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</si>
  <si>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</si>
  <si>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</si>
  <si>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</si>
  <si>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</si>
  <si>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</si>
  <si>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</si>
  <si>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</si>
  <si>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</si>
  <si>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</si>
  <si>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</si>
  <si>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</si>
  <si>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</si>
  <si>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</si>
  <si>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</si>
  <si>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</si>
  <si>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</si>
  <si>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</si>
  <si>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</si>
  <si>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</si>
  <si>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</si>
  <si>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</si>
  <si>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</si>
  <si>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</si>
  <si>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</si>
  <si>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</si>
  <si>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</si>
  <si>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</si>
  <si>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</si>
  <si>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</si>
  <si>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</si>
  <si>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</si>
  <si>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</si>
  <si>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</si>
  <si>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</si>
  <si>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</si>
  <si>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</si>
  <si>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</si>
  <si>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</si>
  <si>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</si>
  <si>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</si>
  <si>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</si>
  <si>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</si>
  <si>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</si>
  <si>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</si>
  <si>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</si>
  <si>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</si>
  <si>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</si>
  <si>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</si>
  <si>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</si>
  <si>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</si>
  <si>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</si>
  <si>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</si>
  <si>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</si>
  <si>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</si>
  <si>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</si>
  <si>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</si>
  <si>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</si>
  <si>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</si>
  <si>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</si>
  <si>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</si>
  <si>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</si>
  <si>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</si>
  <si>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</si>
  <si>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</si>
  <si>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</si>
  <si>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</si>
  <si>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</si>
  <si>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</si>
  <si>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</si>
  <si>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</si>
  <si>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</si>
  <si>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</si>
  <si>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</si>
  <si>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</si>
  <si>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</si>
  <si>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</si>
  <si>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</si>
  <si>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</si>
  <si>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</si>
  <si>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</si>
  <si>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</si>
  <si>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</si>
  <si>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</si>
  <si>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</si>
  <si>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</si>
  <si>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</si>
  <si>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</si>
  <si>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</si>
  <si>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</si>
  <si>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</si>
  <si>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</si>
  <si>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</si>
  <si>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</si>
  <si>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</si>
  <si>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</si>
  <si>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</si>
  <si>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</si>
  <si>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</si>
  <si>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</si>
  <si>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</si>
  <si>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</si>
  <si>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</si>
  <si>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</si>
  <si>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</si>
  <si>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</si>
  <si>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</si>
  <si>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</si>
  <si>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</si>
  <si>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</si>
  <si>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</si>
  <si>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</si>
  <si>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</si>
  <si>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</si>
  <si>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</si>
  <si>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</si>
  <si>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</si>
  <si>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</si>
  <si>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</si>
  <si>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</si>
  <si>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</si>
  <si>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</si>
  <si>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</si>
  <si>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</si>
  <si>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</si>
  <si>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</si>
  <si>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</si>
  <si>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</si>
  <si>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</si>
  <si>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</si>
  <si>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</si>
  <si>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</si>
  <si>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</si>
  <si>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</si>
  <si>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</si>
  <si>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</si>
  <si>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</si>
  <si>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</si>
  <si>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</si>
  <si>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</si>
  <si>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</si>
  <si>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</si>
  <si>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</si>
  <si>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</si>
  <si>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</si>
  <si>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</si>
  <si>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</si>
  <si>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</si>
  <si>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</si>
  <si>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</si>
  <si>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</si>
  <si>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</si>
  <si>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</si>
  <si>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</si>
  <si>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</si>
  <si>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</si>
  <si>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</si>
  <si>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</si>
  <si>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</si>
  <si>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</si>
  <si>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</si>
  <si>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</si>
  <si>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</si>
  <si>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</si>
  <si>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</si>
  <si>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</si>
  <si>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</si>
  <si>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</si>
  <si>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</si>
  <si>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</si>
  <si>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</si>
  <si>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</si>
  <si>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</si>
  <si>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</si>
  <si>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</si>
  <si>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</si>
  <si>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</si>
  <si>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</si>
  <si>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</si>
  <si>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</si>
  <si>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</si>
  <si>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</si>
  <si>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</si>
  <si>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</si>
  <si>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</si>
  <si>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</si>
  <si>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</si>
  <si>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</si>
  <si>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</si>
  <si>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</si>
  <si>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</si>
  <si>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</si>
  <si>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</si>
  <si>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</si>
  <si>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</si>
  <si>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</si>
  <si>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</si>
  <si>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</si>
  <si>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</si>
  <si>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</si>
  <si>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</si>
  <si>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</si>
  <si>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</si>
  <si>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</si>
  <si>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</si>
  <si>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</si>
  <si>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</si>
  <si>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</si>
  <si>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</si>
  <si>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</si>
  <si>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</si>
  <si>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</si>
  <si>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</si>
  <si>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</si>
  <si>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</si>
  <si>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</si>
  <si>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</si>
  <si>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</si>
  <si>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</si>
  <si>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</si>
  <si>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</si>
  <si>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</si>
  <si>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</si>
  <si>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</si>
  <si>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</si>
  <si>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</si>
  <si>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</si>
  <si>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</si>
  <si>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</si>
  <si>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</si>
  <si>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</si>
  <si>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</si>
  <si>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</si>
  <si>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</si>
  <si>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</si>
  <si>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</si>
  <si>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</si>
  <si>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</si>
  <si>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</si>
  <si>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</si>
  <si>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</si>
  <si>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</si>
  <si>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</si>
  <si>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</si>
  <si>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</si>
  <si>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</si>
  <si>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</si>
  <si>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</si>
  <si>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</si>
  <si>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</si>
  <si>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</si>
  <si>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</si>
  <si>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</si>
  <si>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</si>
  <si>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</si>
  <si>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</si>
  <si>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</si>
  <si>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</si>
  <si>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</si>
  <si>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</si>
  <si>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</si>
  <si>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</si>
  <si>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</si>
  <si>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</si>
  <si>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</si>
  <si>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</si>
  <si>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</si>
  <si>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</si>
  <si>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</si>
  <si>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</si>
  <si>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</si>
  <si>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</si>
  <si>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</si>
  <si>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</si>
  <si>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</si>
  <si>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</si>
  <si>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</si>
  <si>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</si>
  <si>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</si>
  <si>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</si>
  <si>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</si>
  <si>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</si>
  <si>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</si>
  <si>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</si>
  <si>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</si>
  <si>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</si>
  <si>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</si>
  <si>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</si>
  <si>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</si>
  <si>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</si>
  <si>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</si>
  <si>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</si>
  <si>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</si>
  <si>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</si>
  <si>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</si>
  <si>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</si>
  <si>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</si>
  <si>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</si>
  <si>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</si>
  <si>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</si>
  <si>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</si>
  <si>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</si>
  <si>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</si>
  <si>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</si>
  <si>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</si>
  <si>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</si>
  <si>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</si>
  <si>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</si>
  <si>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</si>
  <si>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</si>
  <si>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</si>
  <si>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</si>
  <si>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</si>
  <si>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</si>
  <si>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</si>
  <si>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</si>
  <si>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</si>
  <si>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</si>
  <si>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</si>
  <si>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</si>
  <si>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</si>
  <si>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</si>
  <si>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</si>
  <si>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</si>
  <si>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</si>
  <si>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</si>
  <si>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</si>
  <si>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</si>
  <si>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</si>
  <si>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</si>
  <si>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</si>
  <si>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</si>
  <si>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</si>
  <si>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</si>
  <si>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</si>
  <si>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</si>
  <si>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</si>
  <si>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</si>
  <si>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</si>
  <si>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</si>
  <si>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</si>
  <si>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</si>
  <si>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</si>
  <si>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</si>
  <si>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</si>
  <si>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</si>
  <si>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</si>
  <si>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</si>
  <si>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</si>
  <si>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</si>
  <si>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</si>
  <si>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</si>
  <si>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</si>
  <si>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</si>
  <si>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</si>
  <si>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</si>
  <si>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</si>
  <si>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</si>
  <si>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</si>
  <si>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</si>
  <si>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</si>
  <si>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</si>
  <si>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</si>
  <si>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</si>
  <si>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</si>
  <si>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</si>
  <si>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</si>
  <si>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</si>
  <si>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</si>
  <si>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</si>
  <si>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</si>
  <si>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</si>
  <si>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</si>
  <si>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</si>
  <si>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</si>
  <si>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</si>
  <si>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</si>
  <si>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</si>
  <si>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</si>
  <si>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</si>
  <si>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</si>
  <si>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</si>
  <si>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</si>
  <si>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</si>
  <si>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</si>
  <si>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</si>
  <si>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</si>
  <si>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</si>
  <si>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</si>
  <si>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</si>
  <si>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</si>
  <si>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</si>
  <si>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</si>
  <si>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</si>
  <si>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</si>
  <si>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</si>
  <si>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</si>
  <si>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</si>
  <si>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</si>
  <si>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</si>
  <si>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</si>
  <si>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</si>
  <si>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</si>
  <si>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</si>
  <si>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</si>
  <si>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</si>
  <si>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</si>
  <si>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</si>
  <si>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</si>
  <si>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</si>
  <si>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</si>
  <si>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</si>
  <si>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</si>
  <si>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</si>
  <si>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</si>
  <si>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</si>
  <si>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</si>
  <si>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</si>
  <si>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</si>
  <si>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</si>
  <si>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</si>
  <si>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</si>
  <si>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</si>
  <si>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</si>
  <si>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</si>
  <si>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</si>
  <si>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</si>
  <si>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</si>
  <si>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</si>
  <si>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</si>
  <si>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</si>
  <si>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</si>
  <si>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</si>
  <si>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</si>
  <si>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</si>
  <si>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</si>
  <si>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</si>
  <si>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</si>
  <si>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</si>
  <si>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</si>
  <si>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</si>
  <si>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</si>
  <si>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</si>
  <si>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</si>
  <si>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</si>
  <si>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</si>
  <si>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</si>
  <si>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</si>
  <si>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</si>
  <si>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</si>
  <si>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</si>
  <si>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</si>
  <si>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</si>
  <si>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</si>
  <si>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</si>
  <si>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</si>
  <si>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</si>
  <si>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</si>
  <si>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</si>
  <si>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</si>
  <si>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</si>
  <si>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</si>
  <si>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</si>
  <si>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</si>
  <si>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</si>
  <si>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</si>
  <si>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</si>
  <si>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</si>
  <si>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</si>
  <si>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</si>
  <si>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</si>
  <si>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</si>
  <si>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</si>
  <si>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</si>
  <si>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</si>
  <si>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</si>
  <si>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</si>
  <si>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</si>
  <si>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</si>
  <si>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</si>
  <si>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</si>
  <si>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</si>
  <si>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</si>
  <si>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</si>
  <si>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</si>
  <si>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</si>
  <si>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</si>
  <si>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</si>
  <si>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</si>
  <si>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</si>
  <si>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</si>
  <si>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</si>
  <si>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</si>
  <si>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</si>
  <si>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</si>
  <si>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</si>
  <si>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</si>
  <si>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</si>
  <si>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</si>
  <si>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</si>
  <si>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</si>
  <si>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</si>
  <si>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</si>
  <si>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</si>
  <si>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</si>
  <si>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</si>
  <si>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</si>
  <si>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</si>
  <si>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</si>
  <si>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</si>
  <si>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</si>
  <si>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</si>
  <si>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</si>
  <si>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</si>
  <si>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</si>
  <si>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</si>
  <si>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</si>
  <si>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</si>
  <si>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</si>
  <si>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</si>
  <si>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</si>
  <si>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</si>
  <si>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</si>
  <si>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</si>
  <si>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</si>
  <si>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</si>
  <si>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</si>
  <si>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</si>
  <si>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</si>
  <si>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</si>
  <si>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</si>
  <si>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</si>
  <si>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</si>
  <si>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</si>
  <si>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</si>
  <si>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</si>
  <si>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</si>
  <si>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</si>
  <si>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</si>
  <si>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</si>
  <si>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</si>
  <si>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</si>
  <si>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</si>
  <si>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</si>
  <si>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</si>
  <si>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</si>
  <si>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</si>
  <si>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</si>
  <si>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</si>
  <si>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</si>
  <si>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</si>
  <si>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</si>
  <si>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</si>
  <si>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</si>
  <si>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</si>
  <si>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</si>
  <si>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</si>
  <si>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</si>
  <si>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</si>
  <si>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</si>
  <si>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</si>
  <si>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</si>
  <si>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</si>
  <si>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</si>
  <si>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</si>
  <si>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</si>
  <si>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</si>
  <si>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</si>
  <si>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</si>
  <si>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</si>
  <si>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</si>
  <si>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</si>
  <si>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</si>
  <si>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</si>
  <si>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</si>
  <si>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</si>
  <si>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</si>
  <si>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</si>
  <si>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</si>
  <si>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</si>
  <si>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</si>
  <si>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</si>
  <si>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</si>
  <si>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</si>
  <si>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</si>
  <si>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</si>
  <si>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</si>
  <si>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</si>
  <si>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</si>
  <si>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</si>
  <si>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</si>
  <si>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</si>
  <si>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</si>
  <si>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</si>
  <si>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</si>
  <si>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</si>
  <si>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</si>
  <si>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</si>
  <si>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</si>
  <si>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</si>
  <si>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</si>
  <si>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</si>
  <si>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</si>
  <si>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</si>
  <si>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</si>
  <si>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</si>
  <si>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</si>
  <si>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</si>
  <si>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</si>
  <si>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</si>
  <si>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</si>
  <si>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</si>
  <si>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</si>
  <si>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</si>
  <si>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</si>
  <si>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</si>
  <si>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</si>
  <si>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</si>
  <si>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</si>
  <si>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</si>
  <si>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</si>
  <si>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</si>
  <si>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</si>
  <si>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</si>
  <si>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</si>
  <si>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</si>
  <si>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</si>
  <si>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</si>
  <si>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</si>
  <si>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</si>
  <si>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</si>
  <si>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</si>
  <si>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</si>
  <si>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</si>
  <si>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</si>
  <si>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</si>
  <si>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</si>
  <si>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</si>
  <si>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</si>
  <si>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</si>
  <si>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</si>
  <si>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</si>
  <si>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</si>
  <si>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</si>
  <si>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</si>
  <si>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</si>
  <si>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</si>
  <si>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</si>
  <si>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</si>
  <si>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</si>
  <si>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</si>
  <si>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</si>
  <si>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</si>
  <si>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</si>
  <si>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</si>
  <si>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</si>
  <si>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</si>
  <si>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</si>
  <si>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</si>
  <si>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</si>
  <si>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</si>
  <si>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</si>
  <si>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</si>
  <si>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</si>
  <si>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</si>
  <si>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</si>
  <si>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</si>
  <si>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</si>
  <si>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</si>
  <si>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</si>
  <si>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</si>
  <si>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</si>
  <si>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</si>
  <si>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</si>
  <si>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</si>
  <si>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</si>
  <si>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</si>
  <si>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</si>
  <si>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</si>
  <si>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</si>
  <si>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</si>
  <si>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</si>
  <si>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</si>
  <si>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</si>
  <si>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</si>
  <si>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</si>
  <si>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</si>
  <si>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</si>
  <si>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</si>
  <si>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</si>
  <si>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</si>
  <si>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</si>
  <si>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</si>
  <si>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</si>
  <si>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</si>
  <si>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</si>
  <si>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</si>
  <si>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</si>
  <si>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</si>
  <si>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</si>
  <si>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</si>
  <si>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</si>
  <si>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</si>
  <si>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</si>
  <si>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</si>
  <si>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</si>
  <si>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</si>
  <si>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</si>
  <si>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</si>
  <si>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</si>
  <si>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</si>
  <si>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</si>
  <si>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</si>
  <si>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</si>
  <si>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</si>
  <si>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</si>
  <si>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</si>
  <si>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</si>
  <si>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</si>
  <si>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</si>
  <si>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</si>
  <si>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</si>
  <si>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</si>
  <si>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</si>
  <si>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</si>
  <si>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</si>
  <si>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</si>
  <si>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</si>
  <si>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</si>
  <si>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</si>
  <si>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</si>
  <si>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</si>
  <si>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</si>
  <si>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</si>
  <si>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</si>
  <si>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</si>
  <si>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</si>
  <si>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</si>
  <si>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</si>
  <si>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</si>
  <si>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</si>
  <si>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</si>
  <si>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</si>
  <si>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</si>
  <si>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</si>
  <si>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</si>
  <si>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</si>
  <si>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</si>
  <si>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</si>
  <si>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</si>
  <si>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</si>
  <si>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</si>
  <si>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</si>
  <si>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</si>
  <si>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</si>
  <si>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</si>
  <si>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</si>
  <si>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</si>
  <si>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</si>
  <si>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</si>
  <si>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</si>
  <si>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</si>
  <si>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</si>
  <si>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</si>
  <si>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</si>
  <si>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</si>
  <si>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</si>
  <si>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</si>
  <si>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</si>
  <si>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</si>
  <si>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</si>
  <si>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</si>
  <si>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</si>
  <si>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</si>
  <si>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</si>
  <si>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</si>
  <si>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</si>
  <si>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</si>
  <si>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</si>
  <si>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</si>
  <si>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</si>
  <si>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</si>
  <si>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</si>
  <si>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</si>
  <si>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</si>
  <si>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</si>
  <si>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</si>
  <si>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</si>
  <si>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</si>
  <si>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</si>
  <si>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</si>
  <si>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</si>
  <si>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</si>
  <si>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</si>
  <si>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</si>
  <si>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</si>
  <si>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</si>
  <si>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</si>
  <si>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</si>
  <si>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</si>
  <si>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</si>
  <si>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</si>
  <si>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</si>
  <si>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</si>
  <si>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</si>
  <si>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</si>
  <si>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</si>
  <si>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</si>
  <si>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</si>
  <si>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</si>
  <si>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</si>
  <si>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</si>
  <si>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</si>
  <si>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</si>
  <si>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</si>
  <si>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</si>
  <si>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</si>
  <si>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</si>
  <si>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</si>
  <si>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</si>
  <si>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</si>
  <si>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</si>
  <si>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</si>
  <si>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</si>
  <si>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</si>
  <si>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</si>
  <si>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</si>
  <si>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</si>
  <si>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</si>
  <si>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</si>
  <si>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</si>
  <si>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</si>
  <si>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</si>
  <si>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</si>
  <si>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</si>
  <si>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</si>
  <si>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</si>
  <si>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</si>
  <si>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</si>
  <si>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</si>
  <si>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</si>
  <si>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</si>
  <si>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</si>
  <si>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</si>
  <si>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</si>
  <si>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</si>
  <si>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</si>
  <si>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</si>
  <si>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</si>
  <si>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</si>
  <si>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</si>
  <si>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</si>
  <si>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</si>
  <si>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</si>
  <si>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</si>
  <si>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</si>
  <si>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</si>
  <si>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</si>
  <si>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</si>
  <si>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</si>
  <si>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</si>
  <si>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</si>
  <si>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</si>
  <si>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</si>
  <si>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</si>
  <si>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</si>
  <si>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</si>
  <si>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</si>
  <si>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</si>
  <si>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</si>
  <si>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</si>
  <si>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</si>
  <si>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</si>
  <si>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</si>
  <si>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</si>
  <si>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</si>
  <si>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</si>
  <si>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</si>
  <si>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</si>
  <si>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</si>
  <si>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</si>
  <si>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</si>
  <si>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</si>
  <si>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</si>
  <si>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</si>
  <si>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</si>
  <si>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</si>
  <si>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</si>
  <si>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</si>
  <si>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</si>
  <si>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</si>
  <si>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</si>
  <si>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</si>
  <si>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</si>
  <si>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</si>
  <si>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</si>
  <si>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</si>
  <si>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</si>
  <si>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</si>
  <si>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</si>
  <si>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</si>
  <si>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</si>
  <si>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</si>
  <si>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</si>
  <si>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</si>
  <si>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</si>
  <si>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</si>
  <si>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</si>
  <si>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</si>
  <si>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</si>
  <si>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</si>
  <si>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</si>
  <si>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</si>
  <si>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</si>
  <si>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</si>
  <si>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</si>
  <si>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</si>
  <si>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</si>
  <si>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</si>
  <si>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</si>
  <si>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</si>
  <si>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</si>
  <si>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</si>
  <si>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</si>
  <si>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</si>
  <si>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</si>
  <si>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</si>
  <si>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</si>
  <si>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</si>
  <si>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</si>
  <si>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</si>
  <si>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</si>
  <si>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</si>
  <si>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</si>
  <si>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</si>
  <si>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</si>
  <si>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</si>
  <si>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</si>
  <si>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</si>
  <si>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</si>
  <si>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</si>
  <si>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</si>
  <si>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</si>
  <si>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</si>
  <si>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</si>
  <si>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</si>
  <si>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</si>
  <si>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</si>
  <si>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</si>
  <si>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</si>
  <si>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</si>
  <si>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</si>
  <si>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</si>
  <si>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</si>
  <si>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</si>
  <si>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</si>
  <si>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</si>
  <si>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</si>
  <si>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</si>
  <si>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</si>
  <si>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</si>
  <si>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</si>
  <si>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</si>
  <si>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</si>
  <si>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</si>
  <si>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</si>
  <si>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</si>
  <si>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</si>
  <si>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</si>
  <si>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</si>
  <si>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</si>
  <si>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</si>
  <si>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</si>
  <si>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</si>
  <si>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</si>
  <si>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</si>
  <si>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</si>
  <si>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</si>
  <si>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</si>
  <si>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</si>
  <si>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</si>
  <si>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</si>
  <si>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</si>
  <si>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</si>
  <si>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</si>
  <si>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</si>
  <si>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</si>
  <si>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</si>
  <si>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</si>
  <si>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</si>
  <si>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</si>
  <si>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</si>
  <si>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</si>
  <si>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</si>
  <si>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</si>
  <si>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</si>
  <si>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</si>
  <si>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</si>
  <si>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</si>
  <si>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</si>
  <si>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</si>
  <si>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</si>
  <si>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</si>
  <si>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</si>
  <si>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</si>
  <si>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</si>
  <si>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</si>
  <si>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</si>
  <si>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</si>
  <si>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</si>
  <si>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</si>
  <si>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</si>
  <si>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</si>
  <si>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</si>
  <si>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</si>
  <si>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</si>
  <si>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</si>
  <si>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</si>
  <si>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</si>
  <si>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</si>
  <si>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</si>
  <si>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</si>
  <si>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</si>
  <si>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</si>
  <si>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</si>
  <si>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</si>
  <si>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</si>
  <si>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</si>
  <si>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</si>
  <si>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</si>
  <si>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</si>
  <si>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</si>
  <si>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</si>
  <si>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</si>
  <si>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</si>
  <si>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</si>
  <si>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</si>
  <si>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</si>
  <si>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</si>
  <si>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</si>
  <si>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</si>
  <si>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</si>
  <si>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</si>
  <si>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</si>
  <si>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</si>
  <si>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</si>
  <si>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</si>
  <si>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</si>
  <si>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</si>
  <si>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</si>
  <si>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</si>
  <si>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</si>
  <si>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</si>
  <si>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</si>
  <si>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</si>
  <si>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</si>
  <si>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</si>
  <si>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</si>
  <si>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</si>
  <si>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</si>
  <si>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</si>
  <si>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</si>
  <si>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</si>
  <si>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</si>
  <si>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</si>
  <si>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</si>
  <si>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</si>
  <si>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</si>
  <si>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</si>
  <si>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</si>
  <si>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</si>
  <si>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</si>
  <si>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</si>
  <si>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</si>
  <si>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</si>
  <si>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</si>
  <si>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</si>
  <si>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</si>
  <si>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</si>
  <si>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</si>
  <si>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</si>
  <si>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</si>
  <si>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</si>
  <si>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</si>
  <si>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</si>
  <si>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</si>
  <si>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</si>
  <si>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</si>
  <si>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</si>
  <si>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</si>
  <si>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</si>
  <si>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</si>
  <si>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</si>
  <si>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</si>
  <si>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</si>
  <si>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</si>
  <si>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</si>
  <si>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</si>
  <si>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</si>
  <si>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</si>
  <si>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</si>
  <si>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</si>
  <si>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</si>
  <si>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</si>
  <si>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</si>
  <si>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</si>
  <si>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</si>
  <si>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</si>
  <si>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</si>
  <si>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</si>
  <si>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</si>
  <si>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</si>
  <si>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</si>
  <si>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</si>
  <si>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</si>
  <si>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</si>
  <si>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</si>
  <si>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</si>
  <si>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</si>
  <si>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</si>
  <si>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</si>
  <si>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</si>
  <si>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</si>
  <si>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</si>
  <si>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</si>
  <si>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</si>
  <si>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</si>
  <si>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</si>
  <si>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</si>
  <si>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</si>
  <si>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</si>
  <si>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</si>
  <si>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</si>
  <si>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</si>
  <si>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</si>
  <si>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</si>
  <si>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</si>
  <si>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</si>
  <si>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</si>
  <si>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</si>
  <si>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</si>
  <si>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</si>
  <si>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</si>
  <si>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</si>
  <si>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</si>
  <si>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</si>
  <si>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</si>
  <si>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</si>
  <si>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</si>
  <si>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</si>
  <si>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</si>
  <si>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</si>
  <si>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</si>
  <si>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</si>
  <si>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</si>
  <si>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</si>
  <si>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</si>
  <si>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</si>
  <si>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</si>
  <si>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</si>
  <si>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</si>
  <si>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</si>
  <si>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</si>
  <si>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</si>
  <si>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</si>
  <si>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</si>
  <si>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</si>
  <si>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</si>
  <si>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</si>
  <si>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</si>
  <si>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</si>
  <si>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</si>
  <si>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</si>
  <si>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</si>
  <si>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</si>
  <si>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</si>
  <si>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</si>
  <si>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</si>
  <si>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</si>
  <si>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</si>
  <si>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</si>
  <si>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</si>
  <si>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</si>
  <si>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</si>
  <si>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</si>
  <si>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</si>
  <si>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</si>
  <si>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</si>
  <si>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</si>
  <si>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</si>
  <si>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</si>
  <si>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</si>
  <si>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</si>
  <si>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</si>
  <si>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</si>
  <si>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</si>
  <si>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</si>
  <si>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</si>
  <si>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</si>
  <si>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</si>
  <si>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</si>
  <si>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</si>
  <si>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</si>
  <si>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</si>
  <si>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</si>
  <si>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</si>
  <si>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</si>
  <si>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</si>
  <si>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</si>
  <si>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</si>
  <si>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</si>
  <si>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</si>
  <si>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</si>
  <si>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</si>
  <si>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</si>
  <si>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</si>
  <si>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</si>
  <si>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</si>
  <si>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</si>
  <si>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</si>
  <si>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</si>
  <si>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</si>
  <si>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</si>
  <si>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</si>
  <si>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</si>
  <si>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</si>
  <si>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</si>
  <si>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</si>
  <si>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</si>
  <si>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</si>
  <si>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</si>
  <si>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</si>
  <si>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</si>
  <si>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</si>
  <si>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</si>
  <si>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</si>
  <si>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</si>
  <si>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</si>
  <si>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</si>
  <si>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</si>
  <si>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</si>
  <si>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</si>
  <si>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</si>
  <si>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</si>
  <si>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</si>
  <si>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</si>
  <si>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</si>
  <si>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</si>
  <si>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</si>
  <si>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</si>
  <si>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</si>
  <si>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</si>
  <si>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</si>
  <si>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</si>
  <si>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</si>
  <si>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</si>
  <si>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</si>
  <si>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</si>
  <si>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</si>
  <si>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</si>
  <si>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</si>
  <si>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</si>
  <si>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</si>
  <si>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</si>
  <si>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</si>
  <si>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</si>
  <si>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</si>
  <si>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</si>
  <si>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</si>
  <si>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</si>
  <si>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</si>
  <si>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</si>
  <si>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</si>
  <si>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</si>
  <si>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</si>
  <si>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</si>
  <si>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</si>
  <si>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</si>
  <si>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</si>
  <si>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</si>
  <si>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</si>
  <si>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</si>
  <si>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</si>
  <si>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</si>
  <si>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</si>
  <si>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</si>
  <si>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</si>
  <si>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</si>
  <si>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</si>
  <si>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</si>
  <si>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</si>
  <si>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</si>
  <si>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</si>
  <si>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</si>
  <si>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</si>
  <si>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</si>
  <si>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</si>
  <si>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</si>
  <si>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</si>
  <si>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</si>
  <si>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</si>
  <si>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</si>
  <si>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</si>
  <si>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</si>
  <si>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</si>
  <si>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</si>
  <si>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</si>
  <si>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</si>
  <si>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</si>
  <si>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</si>
  <si>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</si>
  <si>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</si>
  <si>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</si>
  <si>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</si>
  <si>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</si>
  <si>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</si>
  <si>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</si>
  <si>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</si>
  <si>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</si>
  <si>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</si>
  <si>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</si>
  <si>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</si>
  <si>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</si>
  <si>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</si>
  <si>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</si>
  <si>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</si>
  <si>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</si>
  <si>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</si>
  <si>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</si>
  <si>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</si>
  <si>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</si>
  <si>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</si>
  <si>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</si>
  <si>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</si>
  <si>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</si>
  <si>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</si>
  <si>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</si>
  <si>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</si>
  <si>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</si>
  <si>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</si>
  <si>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</si>
  <si>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</si>
  <si>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</si>
  <si>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</si>
  <si>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</si>
  <si>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</si>
  <si>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</si>
  <si>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</si>
  <si>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</si>
  <si>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</si>
  <si>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</si>
  <si>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</si>
  <si>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</si>
  <si>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</si>
  <si>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</si>
  <si>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</si>
  <si>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</si>
  <si>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</si>
  <si>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</si>
  <si>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</si>
  <si>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</si>
  <si>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</si>
  <si>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</si>
  <si>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</si>
  <si>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</si>
  <si>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</si>
  <si>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</si>
  <si>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</si>
  <si>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</si>
  <si>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</si>
  <si>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</si>
  <si>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</si>
  <si>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</si>
  <si>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</si>
  <si>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</si>
  <si>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</si>
  <si>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</si>
  <si>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</si>
  <si>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</si>
  <si>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</si>
  <si>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</si>
  <si>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</si>
  <si>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</si>
  <si>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</si>
  <si>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</si>
  <si>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</si>
  <si>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</si>
  <si>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</si>
  <si>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</si>
  <si>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</si>
  <si>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</si>
  <si>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</si>
  <si>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</si>
  <si>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</si>
  <si>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</si>
  <si>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</si>
  <si>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</si>
  <si>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</si>
  <si>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</si>
  <si>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</si>
  <si>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</si>
  <si>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</si>
  <si>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</si>
  <si>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</si>
  <si>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</si>
  <si>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</si>
  <si>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</si>
  <si>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</si>
  <si>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</si>
  <si>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</si>
  <si>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</si>
  <si>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</si>
  <si>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</si>
  <si>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</si>
  <si>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</si>
  <si>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</si>
  <si>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</si>
  <si>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</si>
  <si>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</si>
  <si>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</si>
  <si>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</si>
  <si>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</si>
  <si>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</si>
  <si>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</si>
  <si>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</si>
  <si>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</si>
  <si>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</si>
  <si>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</si>
  <si>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</si>
  <si>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</si>
  <si>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</si>
  <si>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</si>
  <si>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</si>
  <si>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</si>
  <si>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</si>
  <si>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</si>
  <si>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</si>
  <si>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</si>
  <si>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</si>
  <si>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</si>
  <si>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</si>
  <si>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</si>
  <si>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</si>
  <si>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</si>
  <si>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</si>
  <si>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</si>
  <si>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</si>
  <si>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</si>
  <si>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</si>
  <si>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</si>
  <si>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</si>
  <si>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</si>
  <si>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</si>
  <si>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</si>
  <si>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</si>
  <si>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</si>
  <si>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</si>
  <si>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</si>
  <si>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</si>
  <si>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</si>
  <si>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</si>
  <si>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</si>
  <si>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</si>
  <si>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</si>
  <si>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</si>
  <si>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</si>
  <si>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</si>
  <si>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</si>
  <si>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</si>
  <si>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</si>
  <si>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</si>
  <si>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</si>
  <si>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</si>
  <si>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</si>
  <si>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</si>
  <si>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</si>
  <si>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</si>
  <si>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</si>
  <si>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</si>
  <si>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</si>
  <si>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</si>
  <si>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</si>
  <si>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</si>
  <si>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</si>
  <si>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</si>
  <si>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</si>
  <si>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</si>
  <si>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</si>
  <si>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</si>
  <si>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</si>
  <si>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</si>
  <si>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</si>
  <si>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</si>
  <si>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</si>
  <si>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</si>
  <si>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</si>
  <si>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</si>
  <si>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</si>
  <si>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</si>
  <si>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</si>
  <si>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</si>
  <si>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</si>
  <si>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</si>
  <si>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</si>
  <si>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</si>
  <si>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</si>
  <si>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</si>
  <si>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</si>
  <si>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</si>
  <si>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</si>
  <si>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</si>
  <si>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</si>
  <si>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</si>
  <si>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</si>
  <si>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</si>
  <si>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</si>
  <si>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</si>
  <si>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</si>
  <si>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</si>
  <si>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</si>
  <si>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</si>
  <si>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</si>
  <si>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</si>
  <si>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</si>
  <si>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</si>
  <si>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</si>
  <si>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</si>
  <si>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</si>
  <si>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</si>
  <si>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</si>
  <si>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</si>
  <si>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</si>
  <si>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</si>
  <si>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</si>
  <si>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</si>
  <si>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</si>
  <si>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</si>
  <si>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</si>
  <si>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</si>
  <si>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</si>
  <si>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</si>
  <si>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</si>
  <si>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</si>
  <si>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</si>
  <si>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</si>
  <si>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</si>
  <si>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</si>
  <si>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</si>
  <si>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</si>
  <si>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</si>
  <si>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</si>
  <si>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</si>
  <si>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</si>
  <si>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</si>
  <si>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</si>
  <si>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</si>
  <si>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</si>
  <si>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</si>
  <si>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</si>
  <si>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</si>
  <si>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</si>
  <si>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</si>
  <si>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</si>
  <si>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</si>
  <si>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</si>
  <si>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</si>
  <si>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</si>
  <si>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</si>
  <si>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</si>
  <si>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</si>
  <si>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</si>
  <si>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</si>
  <si>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</si>
  <si>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</si>
  <si>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</si>
  <si>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</si>
  <si>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</si>
  <si>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</si>
  <si>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</si>
  <si>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</si>
  <si>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</si>
  <si>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</si>
  <si>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</si>
  <si>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</si>
  <si>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</si>
  <si>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</si>
  <si>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</si>
  <si>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</si>
  <si>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</si>
  <si>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</si>
  <si>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</si>
  <si>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</si>
  <si>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</si>
  <si>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</si>
  <si>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</si>
  <si>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</si>
  <si>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</si>
  <si>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</si>
  <si>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</si>
  <si>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</si>
  <si>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</si>
  <si>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</si>
  <si>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</si>
  <si>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</si>
  <si>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</si>
  <si>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</si>
  <si>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</si>
  <si>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</si>
  <si>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</si>
  <si>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</si>
  <si>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</si>
  <si>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</si>
  <si>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</si>
  <si>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</si>
  <si>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</si>
  <si>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</si>
  <si>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</si>
  <si>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</si>
  <si>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</si>
  <si>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</si>
  <si>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</si>
  <si>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</si>
  <si>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</si>
  <si>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</si>
  <si>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</si>
  <si>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</si>
  <si>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</si>
  <si>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</si>
  <si>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</si>
  <si>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</si>
  <si>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</si>
  <si>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</si>
  <si>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</si>
  <si>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</si>
  <si>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</si>
  <si>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</si>
  <si>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</si>
  <si>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</si>
  <si>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</si>
  <si>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</si>
  <si>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</si>
  <si>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</si>
  <si>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</si>
  <si>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</si>
  <si>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</si>
  <si>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</si>
  <si>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</si>
  <si>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</si>
  <si>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</si>
  <si>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</si>
  <si>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</si>
  <si>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</si>
  <si>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</si>
  <si>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</si>
  <si>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</si>
  <si>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</si>
  <si>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</si>
  <si>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</si>
  <si>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</si>
  <si>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</si>
  <si>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</si>
  <si>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</si>
  <si>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</si>
  <si>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</si>
  <si>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</si>
  <si>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</si>
  <si>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</si>
  <si>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</si>
  <si>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</si>
  <si>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</si>
  <si>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</si>
  <si>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</si>
  <si>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</si>
  <si>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</si>
  <si>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</si>
  <si>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</si>
  <si>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</si>
  <si>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</si>
  <si>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</si>
  <si>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</si>
  <si>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</si>
  <si>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</si>
  <si>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</si>
  <si>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</si>
  <si>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</si>
  <si>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</si>
  <si>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</si>
  <si>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</si>
  <si>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</si>
  <si>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</si>
  <si>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</si>
  <si>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</si>
  <si>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</si>
  <si>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</si>
  <si>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</si>
  <si>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</si>
  <si>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</si>
  <si>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</si>
  <si>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</si>
  <si>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</si>
  <si>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</si>
  <si>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</si>
  <si>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</si>
  <si>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</si>
  <si>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</si>
  <si>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</si>
  <si>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</si>
  <si>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</si>
  <si>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</si>
  <si>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</si>
  <si>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</si>
  <si>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</si>
  <si>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</si>
  <si>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</si>
  <si>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</si>
  <si>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</si>
  <si>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</si>
  <si>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</si>
  <si>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</si>
  <si>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</si>
  <si>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</si>
  <si>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</si>
  <si>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</si>
  <si>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</si>
  <si>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</si>
  <si>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</si>
  <si>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</si>
  <si>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</si>
  <si>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</si>
  <si>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</si>
  <si>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</si>
  <si>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</si>
  <si>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</si>
  <si>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</si>
  <si>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</si>
  <si>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</si>
  <si>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</si>
  <si>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</si>
  <si>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</si>
  <si>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</si>
  <si>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</si>
  <si>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</si>
  <si>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</si>
  <si>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</si>
  <si>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</si>
  <si>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</si>
  <si>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</si>
  <si>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</si>
  <si>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</si>
  <si>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</si>
  <si>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</si>
  <si>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</si>
  <si>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</si>
  <si>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</si>
  <si>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</si>
  <si>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</si>
  <si>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</si>
  <si>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</si>
  <si>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</si>
  <si>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</si>
  <si>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</si>
  <si>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</si>
  <si>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</si>
  <si>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</si>
  <si>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</si>
  <si>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</si>
  <si>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</si>
  <si>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</si>
  <si>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</si>
  <si>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</si>
  <si>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</si>
  <si>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</si>
  <si>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</si>
  <si>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</si>
  <si>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</si>
  <si>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</si>
  <si>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</si>
  <si>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</si>
  <si>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</si>
  <si>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</si>
  <si>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</si>
  <si>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</si>
  <si>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</si>
  <si>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</si>
  <si>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</si>
  <si>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</si>
  <si>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</si>
  <si>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</si>
  <si>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</si>
  <si>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</si>
  <si>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</si>
  <si>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</si>
  <si>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</si>
  <si>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</si>
  <si>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</si>
  <si>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</si>
  <si>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</si>
  <si>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</si>
  <si>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</si>
  <si>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</si>
  <si>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</si>
  <si>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</si>
  <si>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</si>
  <si>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</si>
  <si>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</si>
  <si>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</si>
  <si>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</si>
  <si>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</si>
  <si>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</si>
  <si>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</si>
  <si>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</si>
  <si>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</si>
  <si>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</si>
  <si>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</si>
  <si>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</si>
  <si>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</si>
  <si>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</si>
  <si>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</si>
  <si>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</si>
  <si>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</si>
  <si>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</si>
  <si>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</si>
  <si>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</si>
  <si>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</si>
  <si>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</si>
  <si>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</si>
  <si>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</si>
  <si>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</si>
  <si>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</si>
  <si>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</si>
  <si>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</si>
  <si>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</si>
  <si>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</si>
  <si>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</si>
  <si>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</si>
  <si>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</si>
  <si>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</si>
  <si>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</si>
  <si>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</si>
  <si>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</si>
  <si>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</si>
  <si>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</si>
  <si>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</si>
  <si>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</si>
  <si>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</si>
  <si>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</si>
  <si>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</si>
  <si>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</si>
  <si>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</si>
  <si>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</si>
  <si>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</si>
  <si>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</si>
  <si>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</si>
  <si>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</si>
  <si>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</si>
  <si>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</si>
  <si>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</si>
  <si>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</si>
  <si>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</si>
  <si>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</si>
  <si>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</si>
  <si>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</si>
  <si>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</si>
  <si>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</si>
  <si>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</si>
  <si>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</si>
  <si>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</si>
  <si>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</si>
  <si>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</si>
  <si>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</si>
  <si>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</si>
  <si>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</si>
  <si>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</si>
  <si>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</si>
  <si>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</si>
  <si>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</si>
  <si>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</si>
  <si>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</si>
  <si>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</si>
  <si>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</si>
  <si>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</si>
  <si>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</si>
  <si>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</si>
  <si>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</si>
  <si>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</si>
  <si>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</si>
  <si>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</si>
  <si>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</si>
  <si>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</si>
  <si>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</si>
  <si>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</si>
  <si>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</si>
  <si>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</si>
  <si>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</si>
  <si>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</si>
  <si>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</si>
  <si>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</si>
  <si>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</si>
  <si>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</si>
  <si>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</si>
  <si>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</si>
  <si>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</si>
  <si>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</si>
  <si>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</si>
  <si>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</si>
  <si>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</si>
  <si>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</si>
  <si>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</si>
  <si>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</si>
  <si>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</si>
  <si>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</si>
  <si>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</si>
  <si>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</si>
  <si>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</si>
  <si>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</si>
  <si>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</si>
  <si>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</si>
  <si>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</si>
  <si>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</si>
  <si>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</si>
  <si>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</si>
  <si>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</si>
  <si>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</si>
  <si>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</si>
  <si>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</si>
  <si>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</si>
  <si>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</si>
  <si>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</si>
  <si>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</si>
  <si>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</si>
  <si>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</si>
  <si>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</si>
  <si>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</si>
  <si>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</si>
  <si>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</si>
  <si>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</si>
  <si>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</si>
  <si>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</si>
  <si>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</si>
  <si>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</si>
  <si>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</si>
  <si>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</si>
  <si>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</si>
  <si>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</si>
  <si>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</si>
  <si>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</si>
  <si>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</si>
  <si>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</si>
  <si>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</si>
  <si>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</si>
  <si>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</si>
  <si>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</si>
  <si>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</si>
  <si>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</si>
  <si>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</si>
  <si>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</si>
  <si>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</si>
  <si>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</si>
  <si>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</si>
  <si>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</si>
  <si>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</si>
  <si>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</si>
  <si>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</si>
  <si>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</si>
  <si>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</si>
  <si>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</si>
  <si>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</si>
  <si>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</si>
  <si>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</si>
  <si>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</si>
  <si>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</si>
  <si>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</si>
  <si>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</si>
  <si>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</si>
  <si>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</si>
  <si>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</si>
  <si>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</si>
  <si>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</si>
  <si>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</si>
  <si>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</si>
  <si>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</si>
  <si>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</si>
  <si>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</si>
  <si>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</si>
  <si>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</si>
  <si>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</si>
  <si>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</si>
  <si>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</si>
  <si>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</si>
  <si>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</si>
  <si>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</si>
  <si>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</si>
  <si>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</si>
  <si>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</si>
  <si>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</si>
  <si>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</si>
  <si>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</si>
  <si>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</si>
  <si>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</si>
  <si>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</si>
  <si>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</si>
  <si>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</si>
  <si>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</si>
  <si>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</si>
  <si>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</si>
  <si>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</si>
  <si>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</si>
  <si>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</si>
  <si>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</si>
  <si>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</si>
  <si>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</si>
  <si>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</si>
  <si>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</si>
  <si>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</si>
  <si>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</si>
  <si>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</si>
  <si>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</si>
  <si>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</si>
  <si>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</si>
  <si>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</si>
  <si>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</si>
  <si>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</si>
  <si>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</si>
  <si>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</si>
  <si>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</si>
  <si>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</si>
  <si>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</si>
  <si>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</si>
  <si>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</si>
  <si>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</si>
  <si>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</si>
  <si>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</si>
  <si>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</si>
  <si>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</si>
  <si>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</si>
  <si>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</si>
  <si>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</si>
  <si>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</si>
  <si>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</si>
  <si>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</si>
  <si>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</si>
  <si>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</si>
  <si>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</si>
  <si>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</si>
  <si>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</si>
  <si>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</si>
  <si>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</si>
  <si>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</si>
  <si>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</si>
  <si>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</si>
  <si>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</si>
  <si>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</si>
  <si>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</si>
  <si>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</si>
  <si>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</si>
  <si>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</si>
  <si>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</si>
  <si>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</si>
  <si>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</si>
  <si>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</si>
  <si>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</si>
  <si>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</si>
  <si>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</si>
  <si>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</si>
  <si>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</si>
  <si>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</si>
  <si>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</si>
  <si>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</si>
  <si>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</si>
  <si>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</si>
  <si>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</si>
  <si>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</si>
  <si>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</si>
  <si>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</si>
  <si>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</si>
  <si>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</si>
  <si>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</si>
  <si>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</si>
  <si>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</si>
  <si>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</si>
  <si>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</si>
  <si>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</si>
  <si>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</si>
  <si>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</si>
  <si>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</si>
  <si>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</si>
  <si>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</si>
  <si>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</si>
  <si>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</si>
  <si>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</si>
  <si>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</si>
  <si>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</si>
  <si>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</si>
  <si>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</si>
  <si>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</si>
  <si>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</si>
  <si>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</si>
  <si>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</si>
  <si>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</si>
  <si>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</si>
  <si>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</si>
  <si>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</si>
  <si>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</si>
  <si>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</si>
  <si>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</si>
  <si>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</si>
  <si>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</si>
  <si>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</si>
  <si>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</si>
  <si>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</si>
  <si>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</si>
  <si>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</si>
  <si>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</si>
  <si>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</si>
  <si>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</si>
  <si>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</si>
  <si>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</si>
  <si>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</si>
  <si>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</si>
  <si>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</si>
  <si>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</si>
  <si>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</si>
  <si>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</si>
  <si>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</si>
  <si>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</si>
  <si>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</si>
  <si>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</si>
  <si>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</si>
  <si>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</si>
  <si>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</si>
  <si>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</si>
  <si>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</si>
  <si>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</si>
  <si>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</si>
  <si>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</si>
  <si>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</si>
  <si>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</si>
  <si>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</si>
  <si>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</si>
  <si>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</si>
  <si>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</si>
  <si>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</si>
  <si>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</si>
  <si>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</si>
  <si>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</si>
  <si>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</si>
  <si>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</si>
  <si>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</si>
  <si>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</si>
  <si>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</si>
  <si>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</si>
  <si>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</si>
  <si>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</si>
  <si>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</si>
  <si>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</si>
  <si>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</si>
  <si>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</si>
  <si>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</si>
  <si>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</si>
  <si>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</si>
  <si>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</si>
  <si>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</si>
  <si>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</si>
  <si>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</si>
  <si>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</si>
  <si>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</si>
  <si>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</si>
  <si>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</si>
  <si>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</si>
  <si>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</si>
  <si>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</si>
  <si>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</si>
  <si>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</si>
  <si>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</si>
  <si>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</si>
  <si>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</si>
  <si>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</si>
  <si>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</si>
  <si>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</si>
  <si>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</si>
  <si>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</si>
  <si>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</si>
  <si>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</si>
  <si>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</si>
  <si>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</si>
  <si>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</si>
  <si>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</si>
  <si>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</si>
  <si>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</si>
  <si>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</si>
  <si>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</si>
  <si>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</si>
  <si>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</si>
  <si>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</si>
  <si>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</si>
  <si>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</si>
  <si>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</si>
  <si>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</si>
  <si>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</si>
  <si>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</si>
  <si>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</si>
  <si>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</si>
  <si>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</si>
  <si>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</si>
  <si>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</si>
  <si>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</si>
  <si>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</si>
  <si>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</si>
  <si>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</si>
  <si>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</si>
  <si>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</si>
  <si>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</si>
  <si>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</si>
  <si>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</si>
  <si>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</si>
  <si>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</si>
  <si>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</si>
  <si>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</si>
  <si>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</si>
  <si>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</si>
  <si>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</si>
  <si>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</si>
  <si>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</si>
  <si>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</si>
  <si>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</si>
  <si>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</si>
  <si>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</si>
  <si>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</si>
  <si>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</si>
  <si>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</si>
  <si>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</si>
  <si>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</si>
  <si>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</si>
  <si>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</si>
  <si>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</si>
  <si>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</si>
  <si>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</si>
  <si>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</si>
  <si>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</si>
  <si>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</si>
  <si>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</si>
  <si>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</si>
  <si>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</si>
  <si>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</si>
  <si>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</si>
  <si>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</si>
  <si>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</si>
  <si>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</si>
  <si>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</si>
  <si>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</si>
  <si>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</si>
  <si>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</si>
  <si>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</si>
  <si>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</si>
  <si>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</si>
  <si>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</si>
  <si>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</si>
  <si>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</si>
  <si>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</si>
  <si>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</si>
  <si>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</si>
  <si>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</si>
  <si>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</si>
  <si>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</si>
  <si>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</si>
  <si>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</si>
  <si>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</si>
  <si>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</si>
  <si>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</si>
  <si>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</si>
  <si>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</si>
  <si>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</si>
  <si>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</si>
  <si>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</si>
  <si>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</si>
  <si>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</si>
  <si>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</si>
  <si>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</si>
  <si>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</si>
  <si>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</si>
  <si>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</si>
  <si>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</si>
  <si>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</si>
  <si>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</si>
  <si>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</si>
  <si>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</si>
  <si>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</si>
  <si>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</si>
  <si>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</si>
  <si>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</si>
  <si>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</si>
  <si>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</si>
  <si>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</si>
  <si>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</si>
  <si>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</si>
  <si>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</si>
  <si>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</si>
  <si>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</si>
  <si>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</si>
  <si>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</si>
  <si>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</si>
  <si>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</si>
  <si>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</si>
  <si>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</si>
  <si>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</si>
  <si>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</si>
  <si>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</si>
  <si>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</si>
  <si>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</si>
  <si>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</si>
  <si>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</si>
  <si>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</si>
  <si>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</si>
  <si>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</si>
  <si>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</si>
  <si>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</si>
  <si>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</si>
  <si>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</si>
  <si>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</si>
  <si>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</si>
  <si>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</si>
  <si>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</si>
  <si>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</si>
  <si>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</si>
  <si>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</si>
  <si>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</si>
  <si>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</si>
  <si>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</si>
  <si>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</si>
  <si>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</si>
  <si>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</si>
  <si>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</si>
  <si>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</si>
  <si>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</si>
  <si>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</si>
  <si>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</si>
  <si>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</si>
  <si>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</si>
  <si>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</si>
  <si>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</si>
  <si>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</si>
  <si>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</si>
  <si>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</si>
  <si>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</si>
  <si>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</si>
  <si>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</si>
  <si>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</si>
  <si>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</si>
  <si>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</si>
  <si>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</si>
  <si>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</si>
  <si>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</si>
  <si>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</si>
  <si>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</si>
  <si>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</si>
  <si>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</si>
  <si>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</si>
  <si>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</si>
  <si>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</si>
  <si>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</si>
  <si>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</si>
  <si>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</si>
  <si>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</si>
  <si>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</si>
  <si>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</si>
  <si>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</si>
  <si>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</si>
  <si>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</si>
  <si>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</si>
  <si>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</si>
  <si>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</si>
  <si>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</si>
  <si>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</si>
  <si>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</si>
  <si>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</si>
  <si>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</si>
  <si>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</si>
  <si>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</si>
  <si>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</si>
  <si>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</si>
  <si>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</si>
  <si>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</si>
  <si>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</si>
  <si>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</si>
  <si>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</si>
  <si>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</si>
  <si>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</si>
  <si>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</si>
  <si>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</si>
  <si>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</si>
  <si>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</si>
  <si>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</si>
  <si>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</si>
  <si>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</si>
  <si>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</si>
  <si>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</si>
  <si>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</si>
  <si>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</si>
  <si>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</si>
  <si>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</si>
  <si>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</si>
  <si>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</si>
  <si>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</si>
  <si>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</si>
  <si>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</si>
  <si>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</si>
  <si>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</si>
  <si>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</si>
  <si>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</si>
  <si>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</si>
  <si>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</si>
  <si>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</si>
  <si>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</si>
  <si>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</si>
  <si>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</si>
  <si>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</si>
  <si>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</si>
  <si>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</si>
  <si>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</si>
  <si>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</si>
  <si>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</si>
  <si>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</si>
  <si>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</si>
  <si>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</si>
  <si>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</si>
  <si>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</si>
  <si>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</si>
  <si>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</si>
  <si>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</si>
  <si>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</si>
  <si>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</si>
  <si>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</si>
  <si>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</si>
  <si>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</si>
  <si>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</si>
  <si>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</si>
  <si>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</si>
  <si>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</si>
  <si>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</si>
  <si>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</si>
  <si>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</si>
  <si>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</si>
  <si>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</si>
  <si>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</si>
  <si>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</si>
  <si>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</si>
  <si>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</si>
  <si>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</si>
  <si>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</si>
  <si>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</si>
  <si>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</si>
  <si>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</si>
  <si>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</si>
  <si>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</si>
  <si>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</si>
  <si>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</si>
  <si>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</si>
  <si>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</si>
  <si>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</si>
  <si>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</si>
  <si>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</si>
  <si>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</si>
  <si>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</si>
  <si>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</si>
  <si>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</si>
  <si>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</si>
  <si>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</si>
  <si>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</si>
  <si>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</si>
  <si>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</si>
  <si>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</si>
  <si>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</si>
  <si>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</si>
  <si>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</si>
  <si>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</si>
  <si>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</si>
  <si>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</si>
  <si>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</si>
  <si>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</si>
  <si>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</si>
  <si>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</si>
  <si>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</si>
  <si>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</si>
  <si>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</si>
  <si>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</si>
  <si>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</si>
  <si>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</si>
  <si>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</si>
  <si>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</si>
  <si>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</si>
  <si>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</si>
  <si>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</si>
  <si>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</si>
  <si>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</si>
  <si>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</si>
  <si>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</si>
  <si>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</si>
  <si>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</si>
  <si>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</si>
  <si>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</si>
  <si>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</si>
  <si>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</si>
  <si>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</si>
  <si>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</si>
  <si>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</si>
  <si>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</si>
  <si>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</si>
  <si>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</si>
  <si>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</si>
  <si>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</si>
  <si>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</si>
  <si>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</si>
  <si>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</si>
  <si>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</si>
  <si>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</si>
  <si>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</si>
  <si>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</si>
  <si>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</si>
  <si>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</si>
  <si>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</si>
  <si>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</si>
  <si>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</si>
  <si>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</si>
  <si>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</si>
  <si>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</si>
  <si>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</si>
  <si>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</si>
  <si>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</si>
  <si>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</si>
  <si>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</si>
  <si>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</si>
  <si>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</si>
  <si>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</si>
  <si>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</si>
  <si>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</si>
  <si>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</si>
  <si>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</si>
  <si>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</si>
  <si>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</si>
  <si>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</si>
  <si>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</si>
  <si>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</si>
  <si>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</si>
  <si>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</si>
  <si>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</si>
  <si>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</si>
  <si>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</si>
  <si>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</si>
  <si>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</si>
  <si>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</si>
  <si>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</si>
  <si>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</si>
  <si>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</si>
  <si>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</si>
  <si>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</si>
  <si>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</si>
  <si>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</si>
  <si>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</si>
  <si>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</si>
  <si>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</si>
  <si>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</si>
  <si>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</si>
  <si>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</si>
  <si>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</si>
  <si>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</si>
  <si>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</si>
  <si>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</si>
  <si>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</si>
  <si>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</si>
  <si>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</si>
  <si>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</si>
  <si>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</si>
  <si>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</si>
  <si>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</si>
  <si>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</si>
  <si>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</si>
  <si>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</si>
  <si>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</si>
  <si>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</si>
  <si>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</si>
  <si>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</si>
  <si>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</si>
  <si>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</si>
  <si>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</si>
  <si>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</si>
  <si>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</si>
  <si>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</si>
  <si>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</si>
  <si>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</si>
  <si>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</si>
  <si>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</si>
  <si>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</si>
  <si>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</si>
  <si>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</si>
  <si>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</si>
  <si>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</si>
  <si>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</si>
  <si>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</si>
  <si>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</si>
  <si>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</si>
  <si>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</si>
  <si>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</si>
  <si>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</si>
  <si>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</si>
  <si>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</si>
  <si>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</si>
  <si>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</si>
  <si>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</si>
  <si>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</si>
  <si>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</si>
  <si>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</si>
  <si>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</si>
  <si>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</si>
  <si>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</si>
  <si>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</si>
  <si>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</si>
  <si>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</si>
  <si>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</si>
  <si>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</si>
  <si>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</si>
  <si>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</si>
  <si>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</si>
  <si>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</si>
  <si>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</si>
  <si>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</si>
  <si>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</si>
  <si>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</si>
  <si>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</si>
  <si>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</si>
  <si>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</si>
  <si>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</si>
  <si>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</si>
  <si>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</si>
  <si>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</si>
  <si>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</si>
  <si>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</si>
  <si>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</si>
  <si>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</si>
  <si>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</si>
  <si>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</si>
  <si>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</si>
  <si>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</si>
  <si>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</si>
  <si>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</si>
  <si>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</si>
  <si>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</si>
  <si>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</si>
  <si>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</si>
  <si>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</si>
  <si>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</si>
  <si>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</si>
  <si>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</si>
  <si>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</si>
  <si>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</si>
  <si>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</si>
  <si>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</si>
  <si>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</si>
  <si>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</si>
  <si>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</si>
  <si>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</si>
  <si>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</si>
  <si>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</si>
  <si>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</si>
  <si>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</si>
  <si>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</si>
  <si>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</si>
  <si>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</si>
  <si>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</si>
  <si>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</si>
  <si>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</si>
  <si>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</si>
  <si>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</si>
  <si>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</si>
  <si>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</si>
  <si>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</si>
  <si>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</si>
  <si>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</si>
  <si>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</si>
  <si>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</si>
  <si>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</si>
  <si>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</si>
  <si>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</si>
  <si>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</si>
  <si>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</si>
  <si>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</si>
  <si>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</si>
  <si>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</si>
  <si>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</si>
  <si>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</si>
  <si>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</si>
  <si>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</si>
  <si>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</si>
  <si>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</si>
  <si>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</si>
  <si>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</si>
  <si>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</si>
  <si>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</si>
  <si>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</si>
  <si>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</si>
  <si>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</si>
  <si>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</si>
  <si>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</si>
  <si>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</si>
  <si>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</si>
  <si>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</si>
  <si>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</si>
  <si>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</si>
  <si>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</si>
  <si>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</si>
  <si>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</si>
  <si>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</si>
  <si>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</si>
  <si>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</si>
  <si>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</si>
  <si>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</si>
  <si>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</si>
  <si>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</si>
  <si>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</si>
  <si>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</si>
  <si>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</si>
  <si>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</si>
  <si>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</si>
  <si>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</si>
  <si>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</si>
  <si>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</si>
  <si>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</si>
  <si>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</si>
  <si>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</si>
  <si>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</si>
  <si>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</si>
  <si>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</si>
  <si>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</si>
  <si>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</si>
  <si>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</si>
  <si>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</si>
  <si>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</si>
  <si>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</si>
  <si>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</si>
  <si>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</si>
  <si>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</si>
  <si>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</si>
  <si>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</si>
  <si>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</si>
  <si>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</si>
  <si>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</si>
  <si>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</si>
  <si>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</si>
  <si>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</si>
  <si>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</si>
  <si>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</si>
  <si>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</si>
  <si>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</si>
  <si>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</si>
  <si>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</si>
  <si>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</si>
  <si>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</si>
  <si>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</si>
  <si>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</si>
  <si>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</si>
  <si>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</si>
  <si>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</si>
  <si>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</si>
  <si>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</si>
  <si>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</si>
  <si>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</si>
  <si>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</si>
  <si>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</si>
  <si>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</si>
  <si>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</si>
  <si>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</si>
  <si>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</si>
  <si>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</si>
  <si>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</si>
  <si>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</si>
  <si>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</si>
  <si>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</si>
  <si>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</si>
  <si>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</si>
  <si>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</si>
  <si>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</si>
  <si>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</si>
  <si>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</si>
  <si>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</si>
  <si>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</si>
  <si>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</si>
  <si>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</si>
  <si>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</si>
  <si>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</si>
  <si>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</si>
  <si>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</si>
  <si>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</si>
  <si>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</si>
  <si>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</si>
  <si>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</si>
  <si>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</si>
  <si>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</si>
  <si>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</si>
  <si>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</si>
  <si>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</si>
  <si>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</si>
  <si>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</si>
  <si>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</si>
  <si>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</si>
  <si>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</si>
  <si>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</si>
  <si>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</si>
  <si>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</si>
  <si>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</si>
  <si>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</si>
  <si>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</si>
  <si>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</si>
  <si>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</si>
  <si>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</si>
  <si>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</si>
  <si>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</si>
  <si>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</si>
  <si>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</si>
  <si>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</si>
  <si>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</si>
  <si>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</si>
  <si>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</si>
  <si>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</si>
  <si>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</si>
  <si>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</si>
  <si>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</si>
  <si>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</si>
  <si>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</si>
  <si>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</si>
  <si>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</si>
  <si>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</si>
  <si>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</si>
  <si>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</si>
  <si>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</si>
  <si>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</si>
  <si>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</si>
  <si>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</si>
  <si>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</si>
  <si>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</si>
  <si>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</si>
  <si>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</si>
  <si>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</si>
  <si>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</si>
  <si>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</si>
  <si>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</si>
  <si>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</si>
  <si>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</si>
  <si>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</si>
  <si>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</si>
  <si>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</si>
  <si>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</si>
  <si>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</si>
  <si>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</si>
  <si>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</si>
  <si>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</si>
  <si>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</si>
  <si>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</si>
  <si>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</si>
  <si>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</si>
  <si>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</si>
  <si>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</si>
  <si>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</si>
  <si>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</si>
  <si>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</si>
  <si>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</si>
  <si>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</si>
  <si>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</si>
  <si>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</si>
  <si>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</si>
  <si>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</si>
  <si>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</si>
  <si>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</si>
  <si>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</si>
  <si>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</si>
  <si>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</si>
  <si>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</si>
  <si>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</si>
  <si>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</si>
  <si>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</si>
  <si>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</si>
  <si>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</si>
  <si>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</si>
  <si>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</si>
  <si>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</si>
  <si>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</si>
  <si>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</si>
  <si>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</si>
  <si>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</si>
  <si>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</si>
  <si>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</si>
  <si>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</si>
  <si>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</si>
  <si>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</si>
  <si>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</si>
  <si>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</si>
  <si>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</si>
  <si>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</si>
  <si>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</si>
  <si>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</si>
  <si>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</si>
  <si>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</si>
  <si>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</si>
  <si>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</si>
  <si>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</si>
  <si>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</si>
  <si>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</si>
  <si>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</si>
  <si>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</si>
  <si>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</si>
  <si>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</si>
  <si>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</si>
  <si>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</si>
  <si>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</si>
  <si>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</si>
  <si>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</si>
  <si>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</si>
  <si>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</si>
  <si>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</si>
  <si>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</si>
  <si>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</si>
  <si>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</si>
  <si>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</si>
  <si>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</si>
  <si>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</si>
  <si>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</si>
  <si>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</si>
  <si>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</si>
  <si>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</si>
  <si>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</si>
  <si>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</si>
  <si>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</si>
  <si>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</si>
  <si>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</si>
  <si>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</si>
  <si>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</si>
  <si>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</si>
  <si>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</si>
  <si>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</si>
  <si>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</si>
  <si>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</si>
  <si>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</si>
  <si>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</si>
  <si>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</si>
  <si>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</si>
  <si>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</si>
  <si>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</si>
  <si>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</si>
  <si>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</si>
  <si>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</si>
  <si>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</si>
  <si>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</si>
  <si>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</si>
  <si>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</si>
  <si>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</si>
  <si>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</si>
  <si>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</si>
  <si>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</si>
  <si>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</si>
  <si>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</si>
  <si>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</si>
  <si>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</si>
  <si>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</si>
  <si>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</si>
  <si>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</si>
  <si>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</si>
  <si>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</si>
  <si>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</si>
  <si>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</si>
  <si>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</si>
  <si>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</si>
  <si>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</si>
  <si>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</si>
  <si>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</si>
  <si>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</si>
  <si>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</si>
  <si>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</si>
  <si>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</si>
  <si>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</si>
  <si>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</si>
  <si>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</si>
  <si>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</si>
  <si>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</si>
  <si>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</si>
  <si>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</si>
  <si>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</si>
  <si>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</si>
  <si>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</si>
  <si>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</si>
  <si>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</si>
  <si>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</si>
  <si>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</si>
  <si>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</si>
  <si>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</si>
  <si>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</si>
  <si>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</si>
  <si>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</si>
  <si>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</si>
  <si>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</si>
  <si>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</si>
  <si>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</si>
  <si>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</si>
  <si>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</si>
  <si>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</si>
  <si>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</si>
  <si>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</si>
  <si>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</si>
  <si>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</si>
  <si>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</si>
  <si>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</si>
  <si>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</si>
  <si>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</si>
  <si>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</si>
  <si>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</si>
  <si>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</si>
  <si>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</si>
  <si>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</si>
  <si>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</si>
  <si>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</si>
  <si>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</si>
  <si>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</si>
  <si>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</si>
  <si>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</si>
  <si>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</si>
  <si>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</si>
  <si>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</si>
  <si>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</si>
  <si>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</si>
  <si>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</si>
  <si>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</si>
  <si>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</si>
  <si>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</si>
  <si>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</si>
  <si>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</si>
  <si>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</si>
  <si>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</si>
  <si>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</si>
  <si>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</si>
  <si>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</si>
  <si>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</si>
  <si>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</si>
  <si>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</si>
  <si>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</si>
  <si>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</si>
  <si>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</si>
  <si>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</si>
  <si>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</si>
  <si>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</si>
  <si>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</si>
  <si>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</si>
  <si>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</si>
  <si>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</si>
  <si>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</si>
  <si>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</si>
  <si>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</si>
  <si>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</si>
  <si>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</si>
  <si>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</si>
  <si>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</si>
  <si>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</si>
  <si>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</si>
  <si>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</si>
  <si>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</si>
  <si>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</si>
  <si>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</si>
  <si>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</si>
  <si>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</si>
  <si>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</si>
  <si>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</si>
  <si>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</si>
  <si>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</si>
  <si>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</si>
  <si>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</si>
  <si>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</si>
  <si>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</si>
  <si>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</si>
  <si>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</si>
  <si>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</si>
  <si>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</si>
  <si>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</si>
  <si>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</si>
  <si>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</si>
  <si>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</si>
  <si>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</si>
  <si>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</si>
  <si>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</si>
  <si>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</si>
  <si>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</si>
  <si>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</si>
  <si>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</si>
  <si>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</si>
  <si>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</si>
  <si>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</si>
  <si>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</si>
  <si>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</si>
  <si>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</si>
  <si>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</si>
  <si>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</si>
  <si>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</si>
  <si>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</si>
  <si>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</si>
  <si>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</si>
  <si>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</si>
  <si>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</si>
  <si>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</si>
  <si>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</si>
  <si>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</si>
  <si>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</si>
  <si>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</si>
  <si>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</si>
  <si>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</si>
  <si>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</si>
  <si>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</si>
  <si>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</si>
  <si>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</si>
  <si>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</si>
  <si>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</si>
  <si>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</si>
  <si>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</si>
  <si>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</si>
  <si>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</si>
  <si>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</si>
  <si>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</si>
  <si>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</si>
  <si>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</si>
  <si>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</si>
  <si>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</si>
  <si>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</si>
  <si>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</si>
  <si>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</si>
  <si>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</si>
  <si>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</si>
  <si>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</si>
  <si>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</si>
  <si>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</si>
  <si>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</si>
  <si>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</si>
  <si>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</si>
  <si>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</si>
  <si>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</si>
  <si>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</si>
  <si>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</si>
  <si>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</si>
  <si>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</si>
  <si>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</si>
  <si>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</si>
  <si>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</si>
  <si>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</si>
  <si>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</si>
  <si>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</si>
  <si>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</si>
  <si>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</si>
  <si>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</si>
  <si>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</si>
  <si>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</si>
  <si>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</si>
  <si>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</si>
  <si>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</si>
  <si>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</si>
  <si>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</si>
  <si>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</si>
  <si>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</si>
  <si>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</si>
  <si>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</si>
  <si>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</si>
  <si>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</si>
  <si>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</si>
  <si>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</si>
  <si>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</si>
  <si>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</si>
  <si>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</si>
  <si>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</si>
  <si>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</si>
  <si>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</si>
  <si>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</si>
  <si>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</si>
  <si>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</si>
  <si>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</si>
  <si>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</si>
  <si>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</si>
  <si>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</si>
  <si>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</si>
  <si>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</si>
  <si>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</si>
  <si>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</si>
  <si>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</si>
  <si>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</si>
  <si>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</si>
  <si>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</si>
  <si>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</si>
  <si>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</si>
  <si>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</si>
  <si>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</si>
  <si>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</si>
  <si>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</si>
  <si>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</si>
  <si>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</si>
  <si>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</si>
  <si>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</si>
  <si>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</si>
  <si>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</si>
  <si>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</si>
  <si>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</si>
  <si>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</si>
  <si>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</si>
  <si>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</si>
  <si>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</si>
  <si>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</si>
  <si>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</si>
  <si>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</si>
  <si>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</si>
  <si>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</si>
  <si>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</si>
  <si>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</si>
  <si>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</si>
  <si>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</si>
  <si>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</si>
  <si>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</si>
  <si>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</si>
  <si>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</si>
  <si>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</si>
  <si>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</si>
  <si>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</si>
  <si>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</si>
  <si>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</si>
  <si>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</si>
  <si>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</si>
  <si>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</si>
  <si>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</si>
  <si>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</si>
  <si>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</si>
  <si>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</si>
  <si>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</si>
  <si>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</si>
  <si>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</si>
  <si>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</si>
  <si>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</si>
  <si>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</si>
  <si>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</si>
  <si>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</si>
  <si>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</si>
  <si>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</si>
  <si>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</si>
  <si>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</si>
  <si>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</si>
  <si>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</si>
  <si>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</si>
  <si>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</si>
  <si>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</si>
  <si>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</si>
  <si>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</si>
  <si>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</si>
  <si>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</si>
  <si>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</si>
  <si>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</si>
  <si>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</si>
  <si>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</si>
  <si>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</si>
  <si>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</si>
  <si>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</si>
  <si>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</si>
  <si>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</si>
  <si>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</si>
  <si>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</si>
  <si>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</si>
  <si>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</si>
  <si>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</si>
  <si>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</si>
  <si>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</si>
  <si>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</si>
  <si>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</si>
  <si>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</si>
  <si>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</si>
  <si>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</si>
  <si>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</si>
  <si>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</si>
  <si>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</si>
  <si>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</si>
  <si>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</si>
  <si>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</si>
  <si>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</si>
  <si>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</si>
  <si>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</si>
  <si>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</si>
  <si>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</si>
  <si>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</si>
  <si>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</si>
  <si>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</si>
  <si>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</si>
  <si>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</si>
  <si>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</si>
  <si>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</si>
  <si>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</si>
  <si>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</si>
  <si>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</si>
  <si>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</si>
  <si>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</si>
  <si>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</si>
  <si>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</si>
  <si>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</si>
  <si>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</si>
  <si>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</si>
  <si>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</si>
  <si>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</si>
  <si>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</si>
  <si>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</si>
  <si>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</si>
  <si>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</si>
  <si>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</si>
  <si>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</si>
  <si>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</si>
  <si>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</si>
  <si>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</si>
  <si>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</si>
  <si>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</si>
  <si>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</si>
  <si>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</si>
  <si>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</si>
  <si>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</si>
  <si>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</si>
  <si>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</si>
  <si>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</si>
  <si>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</si>
  <si>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</si>
  <si>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</si>
  <si>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</si>
  <si>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</si>
  <si>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</si>
  <si>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</si>
  <si>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</si>
  <si>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</si>
  <si>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</si>
  <si>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</si>
  <si>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</si>
  <si>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</si>
  <si>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</si>
  <si>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</si>
  <si>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</si>
  <si>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</si>
  <si>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</si>
  <si>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</si>
  <si>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</si>
  <si>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</si>
  <si>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</si>
  <si>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</si>
  <si>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</si>
  <si>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</si>
  <si>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</si>
  <si>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</si>
  <si>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</si>
  <si>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</si>
  <si>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</si>
  <si>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</si>
  <si>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</si>
  <si>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</si>
  <si>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</si>
  <si>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</si>
  <si>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</si>
  <si>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</si>
  <si>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</si>
  <si>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</si>
  <si>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</si>
  <si>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</si>
  <si>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</si>
  <si>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</si>
  <si>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</si>
  <si>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</si>
  <si>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</si>
  <si>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</si>
  <si>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</si>
  <si>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</si>
  <si>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</si>
  <si>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</si>
  <si>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</si>
  <si>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</si>
  <si>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</si>
  <si>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</si>
  <si>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</si>
  <si>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</si>
  <si>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</si>
  <si>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</si>
  <si>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</si>
  <si>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</si>
  <si>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</si>
  <si>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</si>
  <si>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</si>
  <si>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</si>
  <si>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</si>
  <si>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</si>
  <si>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</si>
  <si>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</si>
  <si>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</si>
  <si>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</si>
  <si>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</si>
  <si>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</si>
  <si>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</si>
  <si>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</si>
  <si>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</si>
  <si>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</si>
  <si>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</si>
  <si>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</si>
  <si>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</si>
  <si>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</si>
  <si>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</si>
  <si>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</si>
  <si>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</si>
  <si>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</si>
  <si>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</si>
  <si>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</si>
  <si>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</si>
  <si>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</si>
  <si>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</si>
  <si>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</si>
  <si>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</si>
  <si>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</si>
  <si>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</si>
  <si>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</si>
  <si>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</si>
  <si>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</si>
  <si>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</si>
  <si>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</si>
  <si>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</si>
  <si>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</si>
  <si>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</si>
  <si>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</si>
  <si>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</si>
  <si>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</si>
  <si>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</si>
  <si>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</si>
  <si>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</si>
  <si>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</si>
  <si>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</si>
  <si>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</si>
  <si>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</si>
  <si>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</si>
  <si>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</si>
  <si>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</si>
  <si>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</si>
  <si>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</si>
  <si>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</si>
  <si>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</si>
  <si>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</si>
  <si>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</si>
  <si>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</si>
  <si>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</si>
  <si>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</si>
  <si>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</si>
  <si>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</si>
  <si>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</si>
  <si>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</si>
  <si>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</si>
  <si>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</si>
  <si>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</si>
  <si>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</si>
  <si>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</si>
  <si>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</si>
  <si>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</si>
  <si>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</si>
  <si>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</si>
  <si>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</si>
  <si>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</si>
  <si>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</si>
  <si>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</si>
  <si>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</si>
  <si>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</si>
  <si>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</si>
  <si>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</si>
  <si>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</si>
  <si>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</si>
  <si>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</si>
  <si>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</si>
  <si>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</si>
  <si>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</si>
  <si>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</si>
  <si>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</si>
  <si>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</si>
  <si>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</si>
  <si>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</si>
  <si>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</si>
  <si>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</si>
  <si>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</si>
  <si>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</si>
  <si>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</si>
  <si>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</si>
  <si>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</si>
  <si>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</si>
  <si>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</si>
  <si>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</si>
  <si>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</si>
  <si>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</si>
  <si>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</si>
  <si>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</si>
  <si>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</si>
  <si>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</si>
  <si>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</si>
  <si>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</si>
  <si>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</si>
  <si>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</si>
  <si>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</si>
  <si>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</si>
  <si>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</si>
  <si>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</si>
  <si>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</si>
  <si>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</si>
  <si>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</si>
  <si>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</si>
  <si>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</si>
  <si>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</si>
  <si>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</si>
  <si>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</si>
  <si>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</si>
  <si>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</si>
  <si>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</si>
  <si>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</si>
  <si>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</si>
  <si>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</si>
  <si>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</si>
  <si>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</si>
  <si>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</si>
  <si>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</si>
  <si>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</si>
  <si>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</si>
  <si>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</si>
  <si>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</si>
  <si>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</si>
  <si>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</si>
  <si>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</si>
  <si>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</si>
  <si>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</si>
  <si>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</si>
  <si>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</si>
  <si>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</si>
  <si>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</si>
  <si>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</si>
  <si>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</si>
  <si>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</si>
  <si>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</si>
  <si>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</si>
  <si>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</si>
  <si>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</si>
  <si>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</si>
  <si>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</si>
  <si>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</si>
  <si>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</si>
  <si>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</si>
  <si>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</si>
  <si>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</si>
  <si>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</si>
  <si>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</si>
  <si>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</si>
  <si>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</si>
  <si>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</si>
  <si>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</si>
  <si>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</si>
  <si>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</si>
  <si>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</si>
  <si>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</si>
  <si>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</si>
  <si>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</si>
  <si>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</si>
  <si>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</si>
  <si>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</si>
  <si>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</si>
  <si>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</si>
  <si>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</si>
  <si>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</si>
  <si>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</si>
  <si>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</si>
  <si>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</si>
  <si>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</si>
  <si>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</si>
  <si>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</si>
  <si>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</si>
  <si>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</si>
  <si>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</si>
  <si>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</si>
  <si>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</si>
  <si>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</si>
  <si>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</si>
  <si>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</si>
  <si>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</si>
  <si>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</si>
  <si>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</si>
  <si>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</si>
  <si>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</si>
  <si>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</si>
  <si>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</si>
  <si>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</si>
  <si>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</si>
  <si>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</si>
  <si>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</si>
  <si>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</si>
  <si>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</si>
  <si>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</si>
  <si>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</si>
  <si>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</si>
  <si>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</si>
  <si>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</si>
  <si>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</si>
  <si>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</si>
  <si>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</si>
  <si>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</si>
  <si>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</si>
  <si>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</si>
  <si>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</si>
  <si>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</si>
  <si>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</si>
  <si>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</si>
  <si>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</si>
  <si>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</si>
  <si>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</si>
  <si>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</si>
  <si>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</si>
  <si>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</si>
  <si>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</si>
  <si>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</si>
  <si>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</si>
  <si>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</si>
  <si>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</si>
  <si>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</si>
  <si>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</si>
  <si>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</si>
  <si>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</si>
  <si>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</si>
  <si>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</si>
  <si>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</si>
  <si>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</si>
  <si>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</si>
  <si>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</si>
  <si>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</si>
  <si>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</si>
  <si>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</si>
  <si>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</si>
  <si>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</si>
  <si>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</si>
  <si>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</si>
  <si>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</si>
  <si>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</si>
  <si>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</si>
  <si>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</si>
  <si>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</si>
  <si>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</si>
  <si>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</si>
  <si>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</si>
  <si>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</si>
  <si>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</si>
  <si>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</si>
  <si>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</si>
  <si>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</si>
  <si>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</si>
  <si>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</si>
  <si>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</si>
  <si>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</si>
  <si>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</si>
  <si>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</si>
  <si>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</si>
  <si>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</si>
  <si>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</si>
  <si>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</si>
  <si>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</si>
  <si>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</si>
  <si>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</si>
  <si>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</si>
  <si>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</si>
  <si>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</si>
  <si>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</si>
  <si>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</si>
  <si>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</si>
  <si>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</si>
  <si>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</si>
  <si>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</si>
  <si>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</si>
  <si>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</si>
  <si>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</si>
  <si>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</si>
  <si>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</si>
  <si>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</si>
  <si>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</si>
  <si>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</si>
  <si>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</si>
  <si>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</si>
  <si>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</si>
  <si>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</si>
  <si>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</si>
  <si>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</si>
  <si>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</si>
  <si>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</si>
  <si>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</si>
  <si>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</si>
  <si>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</si>
  <si>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</si>
  <si>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</si>
  <si>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</si>
  <si>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</si>
  <si>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</si>
  <si>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</si>
  <si>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</si>
  <si>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</si>
  <si>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</si>
  <si>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</si>
  <si>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</si>
  <si>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</si>
  <si>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</si>
  <si>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</si>
  <si>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</si>
  <si>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</si>
  <si>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</si>
  <si>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</si>
  <si>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</si>
  <si>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</si>
  <si>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</si>
  <si>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</si>
  <si>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</si>
  <si>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</si>
  <si>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</si>
  <si>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</si>
  <si>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</si>
  <si>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</si>
  <si>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</si>
  <si>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</si>
  <si>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</si>
  <si>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</si>
  <si>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</si>
  <si>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</si>
  <si>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</si>
  <si>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</si>
  <si>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</si>
  <si>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</si>
  <si>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</si>
  <si>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</si>
  <si>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</si>
  <si>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</si>
  <si>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</si>
  <si>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</si>
  <si>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</si>
  <si>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</si>
  <si>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</si>
  <si>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</si>
  <si>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</si>
  <si>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</si>
  <si>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</si>
  <si>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</si>
  <si>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</si>
  <si>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</si>
  <si>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</si>
  <si>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</si>
  <si>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</si>
  <si>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</si>
  <si>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</si>
  <si>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</si>
  <si>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</si>
  <si>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</si>
  <si>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</si>
  <si>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</si>
  <si>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</si>
  <si>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</si>
  <si>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</si>
  <si>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</si>
  <si>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</si>
  <si>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</si>
  <si>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</si>
  <si>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</si>
  <si>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</si>
  <si>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</si>
  <si>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</si>
  <si>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</si>
  <si>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</si>
  <si>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</si>
  <si>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</si>
  <si>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</si>
  <si>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</si>
  <si>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</si>
  <si>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</si>
  <si>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</si>
  <si>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</si>
  <si>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</si>
  <si>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</si>
  <si>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</si>
  <si>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</si>
  <si>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</si>
  <si>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</si>
  <si>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</si>
  <si>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</si>
  <si>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</si>
  <si>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</si>
  <si>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</si>
  <si>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</si>
  <si>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</si>
  <si>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</si>
  <si>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</si>
  <si>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</si>
  <si>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</si>
  <si>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</si>
  <si>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</si>
  <si>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</si>
  <si>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</si>
  <si>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</si>
  <si>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</si>
  <si>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</si>
  <si>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</si>
  <si>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</si>
  <si>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</si>
  <si>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</si>
  <si>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</si>
  <si>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</si>
  <si>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</si>
  <si>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</si>
  <si>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</si>
  <si>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</si>
  <si>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</si>
  <si>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</si>
  <si>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</si>
  <si>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</si>
  <si>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</si>
  <si>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</si>
  <si>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</si>
  <si>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</si>
  <si>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</si>
  <si>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</si>
  <si>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</si>
  <si>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</si>
  <si>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</si>
  <si>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</si>
  <si>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</si>
  <si>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</si>
  <si>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</si>
  <si>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</si>
  <si>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</si>
  <si>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</si>
  <si>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</si>
  <si>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</si>
  <si>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</si>
  <si>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</si>
  <si>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</si>
  <si>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</si>
  <si>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</si>
  <si>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</si>
  <si>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</si>
  <si>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</si>
  <si>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</si>
  <si>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</si>
  <si>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</si>
  <si>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</si>
  <si>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</si>
  <si>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</si>
  <si>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</si>
  <si>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</si>
  <si>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</si>
  <si>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</si>
  <si>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</si>
  <si>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</si>
  <si>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</si>
  <si>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</si>
  <si>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</si>
  <si>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</si>
  <si>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</si>
  <si>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</si>
  <si>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</si>
  <si>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</si>
  <si>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</si>
  <si>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</si>
  <si>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</si>
  <si>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</si>
  <si>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</si>
  <si>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</si>
  <si>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</si>
  <si>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</si>
  <si>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</si>
  <si>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</si>
  <si>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</si>
  <si>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</si>
  <si>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</si>
  <si>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</si>
  <si>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</si>
  <si>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</si>
  <si>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</si>
  <si>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</si>
  <si>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</si>
  <si>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</si>
  <si>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</si>
  <si>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</si>
  <si>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</si>
  <si>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</si>
  <si>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</si>
  <si>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</si>
  <si>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</si>
  <si>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</si>
  <si>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</si>
  <si>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</si>
  <si>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</si>
  <si>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</si>
  <si>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</si>
  <si>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</si>
  <si>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</si>
  <si>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</si>
  <si>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</si>
  <si>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</si>
  <si>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</si>
  <si>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</si>
  <si>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</si>
  <si>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</si>
  <si>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</si>
  <si>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</si>
  <si>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</si>
  <si>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</si>
  <si>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</si>
  <si>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</si>
  <si>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</si>
  <si>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</si>
  <si>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</si>
  <si>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</si>
  <si>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</si>
  <si>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</si>
  <si>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</si>
  <si>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</si>
  <si>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</si>
  <si>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</si>
  <si>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</si>
  <si>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</si>
  <si>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</si>
  <si>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</si>
  <si>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</si>
  <si>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</si>
  <si>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</si>
  <si>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</si>
  <si>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</si>
  <si>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</si>
  <si>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</si>
  <si>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</si>
  <si>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</si>
  <si>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</si>
  <si>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</si>
  <si>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</si>
  <si>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</si>
  <si>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</si>
  <si>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</si>
  <si>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</si>
  <si>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</si>
  <si>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</si>
  <si>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</si>
  <si>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</si>
  <si>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</si>
  <si>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</si>
  <si>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</si>
  <si>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</si>
  <si>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</si>
  <si>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</si>
  <si>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</si>
  <si>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</si>
  <si>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</si>
  <si>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</si>
  <si>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</si>
  <si>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</si>
  <si>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</si>
  <si>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</si>
  <si>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</si>
  <si>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</si>
  <si>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</si>
  <si>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</si>
  <si>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</si>
  <si>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</si>
  <si>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</si>
  <si>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</si>
  <si>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</si>
  <si>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</si>
  <si>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</si>
  <si>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</si>
  <si>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</si>
  <si>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</si>
  <si>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</si>
  <si>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</si>
  <si>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</si>
  <si>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</si>
  <si>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</si>
  <si>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</si>
  <si>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</si>
  <si>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</si>
  <si>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</si>
  <si>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</si>
  <si>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</si>
  <si>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</si>
  <si>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</si>
  <si>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</si>
  <si>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</si>
  <si>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</si>
  <si>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</si>
  <si>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</si>
  <si>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</si>
  <si>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</si>
  <si>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</si>
  <si>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</si>
  <si>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</si>
  <si>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</si>
  <si>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</si>
  <si>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</si>
  <si>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</si>
  <si>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</si>
  <si>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</si>
  <si>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</si>
  <si>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</si>
  <si>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</si>
  <si>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</si>
  <si>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</si>
  <si>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</si>
  <si>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</si>
  <si>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</si>
  <si>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</si>
  <si>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</si>
  <si>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</si>
  <si>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</si>
  <si>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</si>
  <si>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</si>
  <si>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</si>
  <si>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</si>
  <si>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</si>
  <si>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</si>
  <si>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</si>
  <si>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</si>
  <si>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</si>
  <si>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</si>
  <si>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</si>
  <si>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</si>
  <si>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</si>
  <si>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</si>
  <si>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</si>
  <si>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</si>
  <si>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</si>
  <si>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</si>
  <si>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</si>
  <si>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</si>
  <si>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</si>
  <si>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</si>
  <si>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</si>
  <si>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</si>
  <si>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</si>
  <si>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</si>
  <si>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</si>
  <si>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</si>
  <si>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</si>
  <si>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</si>
  <si>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</si>
  <si>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</si>
  <si>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</si>
  <si>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</si>
  <si>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</si>
  <si>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</si>
  <si>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</si>
  <si>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</si>
  <si>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</si>
  <si>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</si>
  <si>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</si>
  <si>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</si>
  <si>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</si>
  <si>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</si>
  <si>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</si>
  <si>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</si>
  <si>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</si>
  <si>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</si>
  <si>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</si>
  <si>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</si>
  <si>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</si>
  <si>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</si>
  <si>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</si>
  <si>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</si>
  <si>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</si>
  <si>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</si>
  <si>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</si>
  <si>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</si>
  <si>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</si>
  <si>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</si>
  <si>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</si>
  <si>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</si>
  <si>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</si>
  <si>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</si>
  <si>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</si>
  <si>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</si>
  <si>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</si>
  <si>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</si>
  <si>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</si>
  <si>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</si>
  <si>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</si>
  <si>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</si>
  <si>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</si>
  <si>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</si>
  <si>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</si>
  <si>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</si>
  <si>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</si>
  <si>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</si>
  <si>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</si>
  <si>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</si>
  <si>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</si>
  <si>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</si>
  <si>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</si>
  <si>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</si>
  <si>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</si>
  <si>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</si>
  <si>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</si>
  <si>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</si>
  <si>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</si>
  <si>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</si>
  <si>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</si>
  <si>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</si>
  <si>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</si>
  <si>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</si>
  <si>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</si>
  <si>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</si>
  <si>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</si>
  <si>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</si>
  <si>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</si>
  <si>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</si>
  <si>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</si>
  <si>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</si>
  <si>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</si>
  <si>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</si>
  <si>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</si>
  <si>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</si>
  <si>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</si>
  <si>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</si>
  <si>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</si>
  <si>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</si>
  <si>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</si>
  <si>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</si>
  <si>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</si>
  <si>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</si>
  <si>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</si>
  <si>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</si>
  <si>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</si>
  <si>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</si>
  <si>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</si>
  <si>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</si>
  <si>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</si>
  <si>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</si>
  <si>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</si>
  <si>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</si>
  <si>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</si>
  <si>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</si>
  <si>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</si>
  <si>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</si>
  <si>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</si>
  <si>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</si>
  <si>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</si>
  <si>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</si>
  <si>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</si>
  <si>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</si>
  <si>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</si>
  <si>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</si>
  <si>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</si>
  <si>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</si>
  <si>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</si>
  <si>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</si>
  <si>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</si>
  <si>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</si>
  <si>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</si>
  <si>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</si>
  <si>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</si>
  <si>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</si>
  <si>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</si>
  <si>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</si>
  <si>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</si>
  <si>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</si>
  <si>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</si>
  <si>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</si>
  <si>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</si>
  <si>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</si>
  <si>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</si>
  <si>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</si>
  <si>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</si>
  <si>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</si>
  <si>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</si>
  <si>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</si>
  <si>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</si>
  <si>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</si>
  <si>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</si>
  <si>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</si>
  <si>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</si>
  <si>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</si>
  <si>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</si>
  <si>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</si>
  <si>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</si>
  <si>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</si>
  <si>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</si>
  <si>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</si>
  <si>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</si>
  <si>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</si>
  <si>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</si>
  <si>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</si>
  <si>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</si>
  <si>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</si>
  <si>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</si>
  <si>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</si>
  <si>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</si>
  <si>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</si>
  <si>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</si>
  <si>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</si>
  <si>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</si>
  <si>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</si>
  <si>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</si>
  <si>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</si>
  <si>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</si>
  <si>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</si>
  <si>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</si>
  <si>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</si>
  <si>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</si>
  <si>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</si>
  <si>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</si>
  <si>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</si>
  <si>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</si>
  <si>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</si>
  <si>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</si>
  <si>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</si>
  <si>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</si>
  <si>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</si>
  <si>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</si>
  <si>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</si>
  <si>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</si>
  <si>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</si>
  <si>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</si>
  <si>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</si>
  <si>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</si>
  <si>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</si>
  <si>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</si>
  <si>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</si>
  <si>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</si>
  <si>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</si>
  <si>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</si>
  <si>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</si>
  <si>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</si>
  <si>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</si>
  <si>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</si>
  <si>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</si>
  <si>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</si>
  <si>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</si>
  <si>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</si>
  <si>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</si>
  <si>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</si>
  <si>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</si>
  <si>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</si>
  <si>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</si>
  <si>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</si>
  <si>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</si>
  <si>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</si>
  <si>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</si>
  <si>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</si>
  <si>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</si>
  <si>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</si>
  <si>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</si>
  <si>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</si>
  <si>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</si>
  <si>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</si>
  <si>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</si>
  <si>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</si>
  <si>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</si>
  <si>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</si>
  <si>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</si>
  <si>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</si>
  <si>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</si>
  <si>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</si>
  <si>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</si>
  <si>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</si>
  <si>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</si>
  <si>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</si>
  <si>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</si>
  <si>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</si>
  <si>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</si>
  <si>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</si>
  <si>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</si>
  <si>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</si>
  <si>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</si>
  <si>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</si>
  <si>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</si>
  <si>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</si>
  <si>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</si>
  <si>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</si>
  <si>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</si>
  <si>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</si>
  <si>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</si>
  <si>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</si>
  <si>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</si>
  <si>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</si>
  <si>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</si>
  <si>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</si>
  <si>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</si>
  <si>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</si>
  <si>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</si>
  <si>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</si>
  <si>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</si>
  <si>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</si>
  <si>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</si>
  <si>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</si>
  <si>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</si>
  <si>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</si>
  <si>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</si>
  <si>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</si>
  <si>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</si>
  <si>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</si>
  <si>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</si>
  <si>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</si>
  <si>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</si>
  <si>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</si>
  <si>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</si>
  <si>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</si>
  <si>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</si>
  <si>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</si>
  <si>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</si>
  <si>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</si>
  <si>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</si>
  <si>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</si>
  <si>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</si>
  <si>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</si>
  <si>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</si>
  <si>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</si>
  <si>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</si>
  <si>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</si>
  <si>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</si>
  <si>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</si>
  <si>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</si>
  <si>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</si>
  <si>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</si>
  <si>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</si>
  <si>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</si>
  <si>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</si>
  <si>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</si>
  <si>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</si>
  <si>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</si>
  <si>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</si>
  <si>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</si>
  <si>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</si>
  <si>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</si>
  <si>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</si>
  <si>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</si>
  <si>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</si>
  <si>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</si>
  <si>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</si>
  <si>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</si>
  <si>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</si>
  <si>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</si>
  <si>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</si>
  <si>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</si>
  <si>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</si>
  <si>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</si>
  <si>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</si>
  <si>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</si>
  <si>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</si>
  <si>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</si>
  <si>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</si>
  <si>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</si>
  <si>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</si>
  <si>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</si>
  <si>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</si>
  <si>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</si>
  <si>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</si>
  <si>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</si>
  <si>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</si>
  <si>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</si>
  <si>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</si>
  <si>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</si>
  <si>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</si>
  <si>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</si>
  <si>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</si>
  <si>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</si>
  <si>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</si>
  <si>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</si>
  <si>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</si>
  <si>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</si>
  <si>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</si>
  <si>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</si>
  <si>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</si>
  <si>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</si>
  <si>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</si>
  <si>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</si>
  <si>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</si>
  <si>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</si>
  <si>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</si>
  <si>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</si>
  <si>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</si>
  <si>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</si>
  <si>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</si>
  <si>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</si>
  <si>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</si>
  <si>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</si>
  <si>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</si>
  <si>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</si>
  <si>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</si>
  <si>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</si>
  <si>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</si>
  <si>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</si>
  <si>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</si>
  <si>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</si>
  <si>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</si>
  <si>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</si>
  <si>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</si>
  <si>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</si>
  <si>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</si>
  <si>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</si>
  <si>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</si>
  <si>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</si>
  <si>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</si>
  <si>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</si>
  <si>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</si>
  <si>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</si>
  <si>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</si>
  <si>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</si>
  <si>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</si>
  <si>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</si>
  <si>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</si>
  <si>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</si>
  <si>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</si>
  <si>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</si>
  <si>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</si>
  <si>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</si>
  <si>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</si>
  <si>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</si>
  <si>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</si>
  <si>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</si>
  <si>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</si>
  <si>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</si>
  <si>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</si>
  <si>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</si>
  <si>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</si>
  <si>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</si>
  <si>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</si>
  <si>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</si>
  <si>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</si>
  <si>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</si>
  <si>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</si>
  <si>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</si>
  <si>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</si>
  <si>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</si>
  <si>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</si>
  <si>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</si>
  <si>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</si>
  <si>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</si>
  <si>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</si>
  <si>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</si>
  <si>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</si>
  <si>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</si>
  <si>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</si>
  <si>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</si>
  <si>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</si>
  <si>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</si>
  <si>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</si>
  <si>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</si>
  <si>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</si>
  <si>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</si>
  <si>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</si>
  <si>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</si>
  <si>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</si>
  <si>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</si>
  <si>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</si>
  <si>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</si>
  <si>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</si>
  <si>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</si>
  <si>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</si>
  <si>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</si>
  <si>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</si>
  <si>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</si>
  <si>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</si>
  <si>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</si>
  <si>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</si>
  <si>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</si>
  <si>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</si>
  <si>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</si>
  <si>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</si>
  <si>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</si>
  <si>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</si>
  <si>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</si>
  <si>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</si>
  <si>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</si>
  <si>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</si>
  <si>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</si>
  <si>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</si>
  <si>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</si>
  <si>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</si>
  <si>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</si>
  <si>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</si>
  <si>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</si>
  <si>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</si>
  <si>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</si>
  <si>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</si>
  <si>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</si>
  <si>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</si>
  <si>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</si>
  <si>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</si>
  <si>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</si>
  <si>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</si>
  <si>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</si>
  <si>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</si>
  <si>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</si>
  <si>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</si>
  <si>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</si>
  <si>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</si>
  <si>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</si>
  <si>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</si>
  <si>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</si>
  <si>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</si>
  <si>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</si>
  <si>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</si>
  <si>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</si>
  <si>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</si>
  <si>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</si>
  <si>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</si>
  <si>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</si>
  <si>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</si>
  <si>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</si>
  <si>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</si>
  <si>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</si>
  <si>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</si>
  <si>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</si>
  <si>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</si>
  <si>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</si>
  <si>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</si>
  <si>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</si>
  <si>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</si>
  <si>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</si>
  <si>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</si>
  <si>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</si>
  <si>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</si>
  <si>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</si>
  <si>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</si>
  <si>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</si>
  <si>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</si>
  <si>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</si>
  <si>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</si>
  <si>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</si>
  <si>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</si>
  <si>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</si>
  <si>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</si>
  <si>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</si>
  <si>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</si>
  <si>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</si>
  <si>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</si>
  <si>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</si>
  <si>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</si>
  <si>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</si>
  <si>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</si>
  <si>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</si>
  <si>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</si>
  <si>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</si>
  <si>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</si>
  <si>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</si>
  <si>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</si>
  <si>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</si>
  <si>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</si>
  <si>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</si>
  <si>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</si>
  <si>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</si>
  <si>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</si>
  <si>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</si>
  <si>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</si>
  <si>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</si>
  <si>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</si>
  <si>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</si>
  <si>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</si>
  <si>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</si>
  <si>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</si>
  <si>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</si>
  <si>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</si>
  <si>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</si>
  <si>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</si>
  <si>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</si>
  <si>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</si>
  <si>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</si>
  <si>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</si>
  <si>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</si>
  <si>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</si>
  <si>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</si>
  <si>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</si>
  <si>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</si>
  <si>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</si>
  <si>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</si>
  <si>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</si>
  <si>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</si>
  <si>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</si>
  <si>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</si>
  <si>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</si>
  <si>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</si>
  <si>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</si>
  <si>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</si>
  <si>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</si>
  <si>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</si>
  <si>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</si>
  <si>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</si>
  <si>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</si>
  <si>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</si>
  <si>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</si>
  <si>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</si>
  <si>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</si>
  <si>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</si>
  <si>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</si>
  <si>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</si>
  <si>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</si>
  <si>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</si>
  <si>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</si>
  <si>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</si>
  <si>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</si>
  <si>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</si>
  <si>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</si>
  <si>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</si>
  <si>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</si>
  <si>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</si>
  <si>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</si>
  <si>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</si>
  <si>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</si>
  <si>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</si>
  <si>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</si>
  <si>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</si>
  <si>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</si>
  <si>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</si>
  <si>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</si>
  <si>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</si>
  <si>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</si>
  <si>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</si>
  <si>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</si>
  <si>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</si>
  <si>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</si>
  <si>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</si>
  <si>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</si>
  <si>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</si>
  <si>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</si>
  <si>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</si>
  <si>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</si>
  <si>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</si>
  <si>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</si>
  <si>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</si>
  <si>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</si>
  <si>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</si>
  <si>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</si>
  <si>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</si>
  <si>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</si>
  <si>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</si>
  <si>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</si>
  <si>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</si>
  <si>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</si>
  <si>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</si>
  <si>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</si>
  <si>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</si>
  <si>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</si>
  <si>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</si>
  <si>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</si>
  <si>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</si>
  <si>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</si>
  <si>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</si>
  <si>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</si>
  <si>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</si>
  <si>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</si>
  <si>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</si>
  <si>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</si>
  <si>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</si>
  <si>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</si>
  <si>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</si>
  <si>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</si>
  <si>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</si>
  <si>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</si>
  <si>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</si>
  <si>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</si>
  <si>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</si>
  <si>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</si>
  <si>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</si>
  <si>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</si>
  <si>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</si>
  <si>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</si>
  <si>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</si>
  <si>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</si>
  <si>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</si>
  <si>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</si>
  <si>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</si>
  <si>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</si>
  <si>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</si>
  <si>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</si>
  <si>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</si>
  <si>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</si>
  <si>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</si>
  <si>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</si>
  <si>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</si>
  <si>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</si>
  <si>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</si>
  <si>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</si>
  <si>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</si>
  <si>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</si>
  <si>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</si>
  <si>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</si>
  <si>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</si>
  <si>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</si>
  <si>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</si>
  <si>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</si>
  <si>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</si>
  <si>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</si>
  <si>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</si>
  <si>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</si>
  <si>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</si>
  <si>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</si>
  <si>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</si>
  <si>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</si>
  <si>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</si>
  <si>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</si>
  <si>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</si>
  <si>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</si>
  <si>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</si>
  <si>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</si>
  <si>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</si>
  <si>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</si>
  <si>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</si>
  <si>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</si>
  <si>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</si>
  <si>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</si>
  <si>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</si>
  <si>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</si>
  <si>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</si>
  <si>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</si>
  <si>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</si>
  <si>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</si>
  <si>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</si>
  <si>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</si>
  <si>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</si>
  <si>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</si>
  <si>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</si>
  <si>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</si>
  <si>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</si>
  <si>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</si>
  <si>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</si>
  <si>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</si>
  <si>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</si>
  <si>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</si>
  <si>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</si>
  <si>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</si>
  <si>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</si>
  <si>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</si>
  <si>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</si>
  <si>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</si>
  <si>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</si>
  <si>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</si>
  <si>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</si>
  <si>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</si>
  <si>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</si>
  <si>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</si>
  <si>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</si>
  <si>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</si>
  <si>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</si>
  <si>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</si>
  <si>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</si>
  <si>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</si>
  <si>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</si>
  <si>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</si>
  <si>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</si>
  <si>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</si>
  <si>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</si>
  <si>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</si>
  <si>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</si>
  <si>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</si>
  <si>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</si>
  <si>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</si>
  <si>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</si>
  <si>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</si>
  <si>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</si>
  <si>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</si>
  <si>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</si>
  <si>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</si>
  <si>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</si>
  <si>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</si>
  <si>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</si>
  <si>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</si>
  <si>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</si>
  <si>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</si>
  <si>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</si>
  <si>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</si>
  <si>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</si>
  <si>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</si>
  <si>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</si>
  <si>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</si>
  <si>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</si>
  <si>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</si>
  <si>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</si>
  <si>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</si>
  <si>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</si>
  <si>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</si>
  <si>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</si>
  <si>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</si>
  <si>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</si>
  <si>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</si>
  <si>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</si>
  <si>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</si>
  <si>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</si>
  <si>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</si>
  <si>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</si>
  <si>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</si>
  <si>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</si>
  <si>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</si>
  <si>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</si>
  <si>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</si>
  <si>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</si>
  <si>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</si>
  <si>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</si>
  <si>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</si>
  <si>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</si>
  <si>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</si>
  <si>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</si>
  <si>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</si>
  <si>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</si>
  <si>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</si>
  <si>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</si>
  <si>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</si>
  <si>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</si>
  <si>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</si>
  <si>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</si>
  <si>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</si>
  <si>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</si>
  <si>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</si>
  <si>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</si>
  <si>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</si>
  <si>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</si>
  <si>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</si>
  <si>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</si>
  <si>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</si>
  <si>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</si>
  <si>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</si>
  <si>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</si>
  <si>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</si>
  <si>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</si>
  <si>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</si>
  <si>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</si>
  <si>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</si>
  <si>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</si>
  <si>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</si>
  <si>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</si>
  <si>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</si>
  <si>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</si>
  <si>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</si>
  <si>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</si>
  <si>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</si>
  <si>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</si>
  <si>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</si>
  <si>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</si>
  <si>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</si>
  <si>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</si>
  <si>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</si>
  <si>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</si>
  <si>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</si>
  <si>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</si>
  <si>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</si>
  <si>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</si>
  <si>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</si>
  <si>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</si>
  <si>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</si>
  <si>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</si>
  <si>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</si>
  <si>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</si>
  <si>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</si>
  <si>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</si>
  <si>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</si>
  <si>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</si>
  <si>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</si>
  <si>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</si>
  <si>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</si>
  <si>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</si>
  <si>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</si>
  <si>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</si>
  <si>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</si>
  <si>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</si>
  <si>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</si>
  <si>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</si>
  <si>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</si>
  <si>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</si>
  <si>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</si>
  <si>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</si>
  <si>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</si>
  <si>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</si>
  <si>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</si>
  <si>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</si>
  <si>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</si>
  <si>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</si>
  <si>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</si>
  <si>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</si>
  <si>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</si>
  <si>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</si>
  <si>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</si>
  <si>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</si>
  <si>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</si>
  <si>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</si>
  <si>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</si>
  <si>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</si>
  <si>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</si>
  <si>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</si>
  <si>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</si>
  <si>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</si>
  <si>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</si>
  <si>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</si>
  <si>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</si>
  <si>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</si>
  <si>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</si>
  <si>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</si>
  <si>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</si>
  <si>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</si>
  <si>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</si>
  <si>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</si>
  <si>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</si>
  <si>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</si>
  <si>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</si>
  <si>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</si>
  <si>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</si>
  <si>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</si>
  <si>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</si>
  <si>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</si>
  <si>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</si>
  <si>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</si>
  <si>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</si>
  <si>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</si>
  <si>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</si>
  <si>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</si>
  <si>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</si>
  <si>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</si>
  <si>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</si>
  <si>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</si>
  <si>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</si>
  <si>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</si>
  <si>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</si>
  <si>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</si>
  <si>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</si>
  <si>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</si>
  <si>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</si>
  <si>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</si>
  <si>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</si>
  <si>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</si>
  <si>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</si>
  <si>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</si>
  <si>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</si>
  <si>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</si>
  <si>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</si>
  <si>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</si>
  <si>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</si>
  <si>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</si>
  <si>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</si>
  <si>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</si>
  <si>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</si>
  <si>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</si>
  <si>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</si>
  <si>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</si>
  <si>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</si>
  <si>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</si>
  <si>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</si>
  <si>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</si>
  <si>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</si>
  <si>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</si>
  <si>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</si>
  <si>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</si>
  <si>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</si>
  <si>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</si>
  <si>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</si>
  <si>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</si>
  <si>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</si>
  <si>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</si>
  <si>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</si>
  <si>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</si>
  <si>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</si>
  <si>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</si>
  <si>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</si>
  <si>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</si>
  <si>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</si>
  <si>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</si>
  <si>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</si>
  <si>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</si>
  <si>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</si>
  <si>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</si>
  <si>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</si>
  <si>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</si>
  <si>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</si>
  <si>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</si>
  <si>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</si>
  <si>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</si>
  <si>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</si>
  <si>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</si>
  <si>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</si>
  <si>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</si>
  <si>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</si>
  <si>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</si>
  <si>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</si>
  <si>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</si>
  <si>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</si>
  <si>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</si>
  <si>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</si>
  <si>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</si>
  <si>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</si>
  <si>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</si>
  <si>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</si>
  <si>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</si>
  <si>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</si>
  <si>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</si>
  <si>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</si>
  <si>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</si>
  <si>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</si>
  <si>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</si>
  <si>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</si>
  <si>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</si>
  <si>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</si>
  <si>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</si>
  <si>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</si>
  <si>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</si>
  <si>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</si>
  <si>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</si>
  <si>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</si>
  <si>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</si>
  <si>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</si>
  <si>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</si>
  <si>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</si>
  <si>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</si>
  <si>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</si>
  <si>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</si>
  <si>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</si>
  <si>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</si>
  <si>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</si>
  <si>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</si>
  <si>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</si>
  <si>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</si>
  <si>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</si>
  <si>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</si>
  <si>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</si>
  <si>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</si>
  <si>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</si>
  <si>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</si>
  <si>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</si>
  <si>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</si>
  <si>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</si>
  <si>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</si>
  <si>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</si>
  <si>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</si>
  <si>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</si>
  <si>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</si>
  <si>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</si>
  <si>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</si>
  <si>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</si>
  <si>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</si>
  <si>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</si>
  <si>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</si>
  <si>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</si>
  <si>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</si>
  <si>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</si>
  <si>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</si>
  <si>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</si>
  <si>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</si>
  <si>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</si>
  <si>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</si>
  <si>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</si>
  <si>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</si>
  <si>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</si>
  <si>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</si>
  <si>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</si>
  <si>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</si>
  <si>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</si>
  <si>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</si>
  <si>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</si>
  <si>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</si>
  <si>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</si>
  <si>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</si>
  <si>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</si>
  <si>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</si>
  <si>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</si>
  <si>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</si>
  <si>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</si>
  <si>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</si>
  <si>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</si>
  <si>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</si>
  <si>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</si>
  <si>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</si>
  <si>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</si>
  <si>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</si>
  <si>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</si>
  <si>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</si>
  <si>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</si>
  <si>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</si>
  <si>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</si>
  <si>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</si>
  <si>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</si>
  <si>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</si>
  <si>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</si>
  <si>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</si>
  <si>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</si>
  <si>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</si>
  <si>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</si>
  <si>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</si>
  <si>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</si>
  <si>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</si>
  <si>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</si>
  <si>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</si>
  <si>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</si>
  <si>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</si>
  <si>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</si>
  <si>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</si>
  <si>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</si>
  <si>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</si>
  <si>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</si>
  <si>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</si>
  <si>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</si>
  <si>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</si>
  <si>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</si>
  <si>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</si>
  <si>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</si>
  <si>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</si>
  <si>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</si>
  <si>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</si>
  <si>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</si>
  <si>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</si>
  <si>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</si>
  <si>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</si>
  <si>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</si>
  <si>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</si>
  <si>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</si>
  <si>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</si>
  <si>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</si>
  <si>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</si>
  <si>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</si>
  <si>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</si>
  <si>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</si>
  <si>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</si>
  <si>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</si>
  <si>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</si>
  <si>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</si>
  <si>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</si>
  <si>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</si>
  <si>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</si>
  <si>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</si>
  <si>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</si>
  <si>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</si>
  <si>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</si>
  <si>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</si>
  <si>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</si>
  <si>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</si>
  <si>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</si>
  <si>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</si>
  <si>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</si>
  <si>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</si>
  <si>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</si>
  <si>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</si>
  <si>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</si>
  <si>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</si>
  <si>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</si>
  <si>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</si>
  <si>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</si>
  <si>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</si>
  <si>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</si>
  <si>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</si>
  <si>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</si>
  <si>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</si>
  <si>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</si>
  <si>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</si>
  <si>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</si>
  <si>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</si>
  <si>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</si>
  <si>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</si>
  <si>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</si>
  <si>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</si>
  <si>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</si>
  <si>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</si>
  <si>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</si>
  <si>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</si>
  <si>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</si>
  <si>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</si>
  <si>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</si>
  <si>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</si>
  <si>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</si>
  <si>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</si>
  <si>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</si>
  <si>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</si>
  <si>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</si>
  <si>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</si>
  <si>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</si>
  <si>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</si>
  <si>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</si>
  <si>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</si>
  <si>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</si>
  <si>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</si>
  <si>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</si>
  <si>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</si>
  <si>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</si>
  <si>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</si>
  <si>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</si>
  <si>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</si>
  <si>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</si>
  <si>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</si>
  <si>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</si>
  <si>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</si>
  <si>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</si>
  <si>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</si>
  <si>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</si>
  <si>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</si>
  <si>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</si>
  <si>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</si>
  <si>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</si>
  <si>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</si>
  <si>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</si>
  <si>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</si>
  <si>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</si>
  <si>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</si>
  <si>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</si>
  <si>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</si>
  <si>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</si>
  <si>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</si>
  <si>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</si>
  <si>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</si>
  <si>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</si>
  <si>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</si>
  <si>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</si>
  <si>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</si>
  <si>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</si>
  <si>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</si>
  <si>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</si>
  <si>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</si>
  <si>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</si>
  <si>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</si>
  <si>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</si>
  <si>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</si>
  <si>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</si>
  <si>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</si>
  <si>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</si>
  <si>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</si>
  <si>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</si>
  <si>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</si>
  <si>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</si>
  <si>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</si>
  <si>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</si>
  <si>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</si>
  <si>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</si>
  <si>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</si>
  <si>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</si>
  <si>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</si>
  <si>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</si>
  <si>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</si>
  <si>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</si>
  <si>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</si>
  <si>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</si>
  <si>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</si>
  <si>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</si>
  <si>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</si>
  <si>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</si>
  <si>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</si>
  <si>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</si>
  <si>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</si>
  <si>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</si>
  <si>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</si>
  <si>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</si>
  <si>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</si>
  <si>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</si>
  <si>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</si>
  <si>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</si>
  <si>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</si>
  <si>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</si>
  <si>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</si>
  <si>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</si>
  <si>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</si>
  <si>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</si>
  <si>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</si>
  <si>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</si>
  <si>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</si>
  <si>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</si>
  <si>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</si>
  <si>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</si>
  <si>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</si>
  <si>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</si>
  <si>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</si>
  <si>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</si>
  <si>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</si>
  <si>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</si>
  <si>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</si>
  <si>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</si>
  <si>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</si>
  <si>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</si>
  <si>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</si>
  <si>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</si>
  <si>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</si>
  <si>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</si>
  <si>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</si>
  <si>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</si>
  <si>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</si>
  <si>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</si>
  <si>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</si>
  <si>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</si>
  <si>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</si>
  <si>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</si>
  <si>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</si>
  <si>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</si>
  <si>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</si>
  <si>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</si>
  <si>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</si>
  <si>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</si>
  <si>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</si>
  <si>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</si>
  <si>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</si>
  <si>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</si>
  <si>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</si>
  <si>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</si>
  <si>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</si>
  <si>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</si>
  <si>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</si>
  <si>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</si>
  <si>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</si>
  <si>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</si>
  <si>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</si>
  <si>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</si>
  <si>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</si>
  <si>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</si>
  <si>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</si>
  <si>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</si>
  <si>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</si>
  <si>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</si>
  <si>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</si>
  <si>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</si>
  <si>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</si>
  <si>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</si>
  <si>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</si>
  <si>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</si>
  <si>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</si>
  <si>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</si>
  <si>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</si>
  <si>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</si>
  <si>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</si>
  <si>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</si>
  <si>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</si>
  <si>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</si>
  <si>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</si>
  <si>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</si>
  <si>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</si>
  <si>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</si>
  <si>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</si>
  <si>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</si>
  <si>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</si>
  <si>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</si>
  <si>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</si>
  <si>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</si>
  <si>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</si>
  <si>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</si>
  <si>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</si>
  <si>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</si>
  <si>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</si>
  <si>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</si>
  <si>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</si>
  <si>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</si>
  <si>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</si>
  <si>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</si>
  <si>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</si>
  <si>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</si>
  <si>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</si>
  <si>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</si>
  <si>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</si>
  <si>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</si>
  <si>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</si>
  <si>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</si>
  <si>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</si>
  <si>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</si>
  <si>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</si>
  <si>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</si>
  <si>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</si>
  <si>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</si>
  <si>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</si>
  <si>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</si>
  <si>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</si>
  <si>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</si>
  <si>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</si>
  <si>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</si>
  <si>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</si>
  <si>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</si>
  <si>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</si>
  <si>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</si>
  <si>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</si>
  <si>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</si>
  <si>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</si>
  <si>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</si>
  <si>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</si>
  <si>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</si>
  <si>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</si>
  <si>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</si>
  <si>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</si>
  <si>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</si>
  <si>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</si>
  <si>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</si>
  <si>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</si>
  <si>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</si>
  <si>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</si>
  <si>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</si>
  <si>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</si>
  <si>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</si>
  <si>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</si>
  <si>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</si>
  <si>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</si>
  <si>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</si>
  <si>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</si>
  <si>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</si>
  <si>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</si>
  <si>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</si>
  <si>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</si>
  <si>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</si>
  <si>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</si>
  <si>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</si>
  <si>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</si>
  <si>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</si>
  <si>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</si>
  <si>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</si>
  <si>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</si>
  <si>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</si>
  <si>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</si>
  <si>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</si>
  <si>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</si>
  <si>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</si>
  <si>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</si>
  <si>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</si>
  <si>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</si>
  <si>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</si>
  <si>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</si>
  <si>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</si>
  <si>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</si>
  <si>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</si>
  <si>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</si>
  <si>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</si>
  <si>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</si>
  <si>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</si>
  <si>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</si>
  <si>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</si>
  <si>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</si>
  <si>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</si>
  <si>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</si>
  <si>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</si>
  <si>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</si>
  <si>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</si>
  <si>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</si>
  <si>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</si>
  <si>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</si>
  <si>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</si>
  <si>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</si>
  <si>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</si>
  <si>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</si>
  <si>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</si>
  <si>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</si>
  <si>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</si>
  <si>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</si>
  <si>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</si>
  <si>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</si>
  <si>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</si>
  <si>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</si>
  <si>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</si>
  <si>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</si>
  <si>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</si>
  <si>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</si>
  <si>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</si>
  <si>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</si>
  <si>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</si>
  <si>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</si>
  <si>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</si>
  <si>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</si>
  <si>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</si>
  <si>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</si>
  <si>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</si>
  <si>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</si>
  <si>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</si>
  <si>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</si>
  <si>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</si>
  <si>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</si>
  <si>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</si>
  <si>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</si>
  <si>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</si>
  <si>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</si>
  <si>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</si>
  <si>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</si>
  <si>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</si>
  <si>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</si>
  <si>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</si>
  <si>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</si>
  <si>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</si>
  <si>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</si>
  <si>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</si>
  <si>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</si>
  <si>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</si>
  <si>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</si>
  <si>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</si>
  <si>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</si>
  <si>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</si>
  <si>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</si>
  <si>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</si>
  <si>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</si>
  <si>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</si>
  <si>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</si>
  <si>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</si>
  <si>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</si>
  <si>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</si>
  <si>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</si>
  <si>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</si>
  <si>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</si>
  <si>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</si>
  <si>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</si>
  <si>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</si>
  <si>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</si>
  <si>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</si>
  <si>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</si>
  <si>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</si>
  <si>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</si>
  <si>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</si>
  <si>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</si>
  <si>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</si>
  <si>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</si>
  <si>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</si>
  <si>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</si>
  <si>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</si>
  <si>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</si>
  <si>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</si>
  <si>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</si>
  <si>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</si>
  <si>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</si>
  <si>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</si>
  <si>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</si>
  <si>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</si>
  <si>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</si>
  <si>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</si>
  <si>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</si>
  <si>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</si>
  <si>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</si>
  <si>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</si>
  <si>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</si>
  <si>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</si>
  <si>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</si>
  <si>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</si>
  <si>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</si>
  <si>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</si>
  <si>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</si>
  <si>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</si>
  <si>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</si>
  <si>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</si>
  <si>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</si>
  <si>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</si>
  <si>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</si>
  <si>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</si>
  <si>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</si>
  <si>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</si>
  <si>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</si>
  <si>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</si>
  <si>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</si>
  <si>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</si>
  <si>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</si>
  <si>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</si>
  <si>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</si>
  <si>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</si>
  <si>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</si>
  <si>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</si>
  <si>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</si>
  <si>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</si>
  <si>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</si>
  <si>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</si>
  <si>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</si>
  <si>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</si>
  <si>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</si>
  <si>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</si>
  <si>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</si>
  <si>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</si>
  <si>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</si>
  <si>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</si>
  <si>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</si>
  <si>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</si>
  <si>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</si>
  <si>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</si>
  <si>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</si>
  <si>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</si>
  <si>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</si>
  <si>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</si>
  <si>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</si>
  <si>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</si>
  <si>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</si>
  <si>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</si>
  <si>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</si>
  <si>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</si>
  <si>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</si>
  <si>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</si>
  <si>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</si>
  <si>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</si>
  <si>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</si>
  <si>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</si>
  <si>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</si>
  <si>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</si>
  <si>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</si>
  <si>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</si>
  <si>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</si>
  <si>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</si>
  <si>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</si>
  <si>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</si>
  <si>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</si>
  <si>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</si>
  <si>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</si>
  <si>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</si>
  <si>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</si>
  <si>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</si>
  <si>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</si>
  <si>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</si>
  <si>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</si>
  <si>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</si>
  <si>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</si>
  <si>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</si>
  <si>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</si>
  <si>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</si>
  <si>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</si>
  <si>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</si>
  <si>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</si>
  <si>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</si>
  <si>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</si>
  <si>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</si>
  <si>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</si>
  <si>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</si>
  <si>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</si>
  <si>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</si>
  <si>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</si>
  <si>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</si>
  <si>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</si>
  <si>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</si>
  <si>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</si>
  <si>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</si>
  <si>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</si>
  <si>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</si>
  <si>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</si>
  <si>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</si>
  <si>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</si>
  <si>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</si>
  <si>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</si>
  <si>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</si>
  <si>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</si>
  <si>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</si>
  <si>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</si>
  <si>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</si>
  <si>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</si>
  <si>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</si>
  <si>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</si>
  <si>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</si>
  <si>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</si>
  <si>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</si>
  <si>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</si>
  <si>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</si>
  <si>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</si>
  <si>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</si>
  <si>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</si>
  <si>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</si>
  <si>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</si>
  <si>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</si>
  <si>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</si>
  <si>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</si>
  <si>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</si>
  <si>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</si>
  <si>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</si>
  <si>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</si>
  <si>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</si>
  <si>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</si>
  <si>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</si>
  <si>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</si>
  <si>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</si>
  <si>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</si>
  <si>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</si>
  <si>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</si>
  <si>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</si>
  <si>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</si>
  <si>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</si>
  <si>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</si>
  <si>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</si>
  <si>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</si>
  <si>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</si>
  <si>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</si>
  <si>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</si>
  <si>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</si>
  <si>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</si>
  <si>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</si>
  <si>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</si>
  <si>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</si>
  <si>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</si>
  <si>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</si>
  <si>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</si>
  <si>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</si>
  <si>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</si>
  <si>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</si>
  <si>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</si>
  <si>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</si>
  <si>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</si>
  <si>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</si>
  <si>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</si>
  <si>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</si>
  <si>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</si>
  <si>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</si>
  <si>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</si>
  <si>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</si>
  <si>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</si>
  <si>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</si>
  <si>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</si>
  <si>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</si>
  <si>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</si>
  <si>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</si>
  <si>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</si>
  <si>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</si>
  <si>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</si>
  <si>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</si>
  <si>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</si>
  <si>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</si>
  <si>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</si>
  <si>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</si>
  <si>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</si>
  <si>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</si>
  <si>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</si>
  <si>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</si>
  <si>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</si>
  <si>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</si>
  <si>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</si>
  <si>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</si>
  <si>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</si>
  <si>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</si>
  <si>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</si>
  <si>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</si>
  <si>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</si>
  <si>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</si>
  <si>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</si>
  <si>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</si>
  <si>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</si>
  <si>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</si>
  <si>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</si>
  <si>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</si>
  <si>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</si>
  <si>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</si>
  <si>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</si>
  <si>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</si>
  <si>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</si>
  <si>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</si>
  <si>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</si>
  <si>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</si>
  <si>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</si>
  <si>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</si>
  <si>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</si>
  <si>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</si>
  <si>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</si>
  <si>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</si>
  <si>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</si>
  <si>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</si>
  <si>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</si>
  <si>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</si>
  <si>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</si>
  <si>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</si>
  <si>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</si>
  <si>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</si>
  <si>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</si>
  <si>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</si>
  <si>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</si>
  <si>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</si>
  <si>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</si>
  <si>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</si>
  <si>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</si>
  <si>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</si>
  <si>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</si>
  <si>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</si>
  <si>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</si>
  <si>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</si>
  <si>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</si>
  <si>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</si>
  <si>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</si>
  <si>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</si>
  <si>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</si>
  <si>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</si>
  <si>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</si>
  <si>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</si>
  <si>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</si>
  <si>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</si>
  <si>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</si>
  <si>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</si>
  <si>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</si>
  <si>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</si>
  <si>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</si>
  <si>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</si>
  <si>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</si>
  <si>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</si>
  <si>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</si>
  <si>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</si>
  <si>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</si>
  <si>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</si>
  <si>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</si>
  <si>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</si>
  <si>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</si>
  <si>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</si>
  <si>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</si>
  <si>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</si>
  <si>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</si>
  <si>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</si>
  <si>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</si>
  <si>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</si>
  <si>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</si>
  <si>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</si>
  <si>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</si>
  <si>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</si>
  <si>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</si>
  <si>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</si>
  <si>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</si>
  <si>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</si>
  <si>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</si>
  <si>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</si>
  <si>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</si>
  <si>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</si>
  <si>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</si>
  <si>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</si>
  <si>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</si>
  <si>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</si>
  <si>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</si>
  <si>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</si>
  <si>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</si>
  <si>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</si>
  <si>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</si>
  <si>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</si>
  <si>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</si>
  <si>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</si>
  <si>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</si>
  <si>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</si>
  <si>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</si>
  <si>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</si>
  <si>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</si>
  <si>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</si>
  <si>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</si>
  <si>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</si>
  <si>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</si>
  <si>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</si>
  <si>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</si>
  <si>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</si>
  <si>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</si>
  <si>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</si>
  <si>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</si>
  <si>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</si>
  <si>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</si>
  <si>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</si>
  <si>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</si>
  <si>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</si>
  <si>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</si>
  <si>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</si>
  <si>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</si>
  <si>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</si>
  <si>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</si>
  <si>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</si>
  <si>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</si>
  <si>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</si>
  <si>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</si>
  <si>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</si>
  <si>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</si>
  <si>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</si>
  <si>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</si>
  <si>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</si>
  <si>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</si>
  <si>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</si>
  <si>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</si>
  <si>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</si>
  <si>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</si>
  <si>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</si>
  <si>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</si>
  <si>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</si>
  <si>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</si>
  <si>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</si>
  <si>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</si>
  <si>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</si>
  <si>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</si>
  <si>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</si>
  <si>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</si>
  <si>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</si>
  <si>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</si>
  <si>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</si>
  <si>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</si>
  <si>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</si>
  <si>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</si>
  <si>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</si>
  <si>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</si>
  <si>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</si>
  <si>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</si>
  <si>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</si>
  <si>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</si>
  <si>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</si>
  <si>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</si>
  <si>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</si>
  <si>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</si>
  <si>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</si>
  <si>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</si>
  <si>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</si>
  <si>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</si>
  <si>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</si>
  <si>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</si>
  <si>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</si>
  <si>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</si>
  <si>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</si>
  <si>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</si>
  <si>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</si>
  <si>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</si>
  <si>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</si>
  <si>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</si>
  <si>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</si>
  <si>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</si>
  <si>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</si>
  <si>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</si>
  <si>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</si>
  <si>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</si>
  <si>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</si>
  <si>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</si>
  <si>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</si>
  <si>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</si>
  <si>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</si>
  <si>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</si>
  <si>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</si>
  <si>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</si>
  <si>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</si>
  <si>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</si>
  <si>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</si>
  <si>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</si>
  <si>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</si>
  <si>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</si>
  <si>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</si>
  <si>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</si>
  <si>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</si>
  <si>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</si>
  <si>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</si>
  <si>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</si>
  <si>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</si>
  <si>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</si>
  <si>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</si>
  <si>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</si>
  <si>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</si>
  <si>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</si>
  <si>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</si>
  <si>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</si>
  <si>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</si>
  <si>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</si>
  <si>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</si>
  <si>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</si>
  <si>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</si>
  <si>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</si>
  <si>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</si>
  <si>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</si>
  <si>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</si>
  <si>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</si>
  <si>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</si>
  <si>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</si>
  <si>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</si>
  <si>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</si>
  <si>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</si>
  <si>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</si>
  <si>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</si>
  <si>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</si>
  <si>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</si>
  <si>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</si>
  <si>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</si>
  <si>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</si>
  <si>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</si>
  <si>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</si>
  <si>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</si>
  <si>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</si>
  <si>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</si>
  <si>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</si>
  <si>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</si>
  <si>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</si>
  <si>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</si>
  <si>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</si>
  <si>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</si>
  <si>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</si>
  <si>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</si>
  <si>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</si>
  <si>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</si>
  <si>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</si>
  <si>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</si>
  <si>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</si>
  <si>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</si>
  <si>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</si>
  <si>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</si>
  <si>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</si>
  <si>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</si>
  <si>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</si>
  <si>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</si>
  <si>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</si>
  <si>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</si>
  <si>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</si>
  <si>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</si>
  <si>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</si>
  <si>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</si>
  <si>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</si>
  <si>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</si>
  <si>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</si>
  <si>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</si>
  <si>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</si>
  <si>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</si>
  <si>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</si>
  <si>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</si>
  <si>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</si>
  <si>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</si>
  <si>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</si>
  <si>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</si>
  <si>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</si>
  <si>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</si>
  <si>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</si>
  <si>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</si>
  <si>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</si>
  <si>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</si>
  <si>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</si>
  <si>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</si>
  <si>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</si>
  <si>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</si>
  <si>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</si>
  <si>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</si>
  <si>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</si>
  <si>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</si>
  <si>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</si>
  <si>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</si>
  <si>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</si>
  <si>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</si>
  <si>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</si>
  <si>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</si>
  <si>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</si>
  <si>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</si>
  <si>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</si>
  <si>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</si>
  <si>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</si>
  <si>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</si>
  <si>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</si>
  <si>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</si>
  <si>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</si>
  <si>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</si>
  <si>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</si>
  <si>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</si>
  <si>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</si>
  <si>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</si>
  <si>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</si>
  <si>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</si>
  <si>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</si>
  <si>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</si>
  <si>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</si>
  <si>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</si>
  <si>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</si>
  <si>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</si>
  <si>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</si>
  <si>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</si>
  <si>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</si>
  <si>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</si>
  <si>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</si>
  <si>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</si>
  <si>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</si>
  <si>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</si>
  <si>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</si>
  <si>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</si>
  <si>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</si>
  <si>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</si>
  <si>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</si>
  <si>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</si>
  <si>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</si>
  <si>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</si>
  <si>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</si>
  <si>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</si>
  <si>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</si>
  <si>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</si>
  <si>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</si>
  <si>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</si>
  <si>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</si>
  <si>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</si>
  <si>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</si>
  <si>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</si>
  <si>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</si>
  <si>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</si>
  <si>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</si>
  <si>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</si>
  <si>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</si>
  <si>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</si>
  <si>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</si>
  <si>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</si>
  <si>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</si>
  <si>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</si>
  <si>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</si>
  <si>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</si>
  <si>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</si>
  <si>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</si>
  <si>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</si>
  <si>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</si>
  <si>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</si>
  <si>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</si>
  <si>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</si>
  <si>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</si>
  <si>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</si>
  <si>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</si>
  <si>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</si>
  <si>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</si>
  <si>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</si>
  <si>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</si>
  <si>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</si>
  <si>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</si>
  <si>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</si>
  <si>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</si>
  <si>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</si>
  <si>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</si>
  <si>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</si>
  <si>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</si>
  <si>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</si>
  <si>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</si>
  <si>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</si>
  <si>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</si>
  <si>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</si>
  <si>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</si>
  <si>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</si>
  <si>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</si>
  <si>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</si>
  <si>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</si>
  <si>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</si>
  <si>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</si>
  <si>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</si>
  <si>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</si>
  <si>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</si>
  <si>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</si>
  <si>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</si>
  <si>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</si>
  <si>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</si>
  <si>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</si>
  <si>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</si>
  <si>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</si>
  <si>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</si>
  <si>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</si>
  <si>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</si>
  <si>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</si>
  <si>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</si>
  <si>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</si>
  <si>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</si>
  <si>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</si>
  <si>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</si>
  <si>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</si>
  <si>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</si>
  <si>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</si>
  <si>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</si>
  <si>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</si>
  <si>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</si>
  <si>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</si>
  <si>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</si>
  <si>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</si>
  <si>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</si>
  <si>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</si>
  <si>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</si>
  <si>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</si>
  <si>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</si>
  <si>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</si>
  <si>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</si>
  <si>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</si>
  <si>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</si>
  <si>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</si>
  <si>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</si>
  <si>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</si>
  <si>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</si>
  <si>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</si>
  <si>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</si>
  <si>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</si>
  <si>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</si>
  <si>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</si>
  <si>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</si>
  <si>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</si>
  <si>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</si>
  <si>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</si>
  <si>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</si>
  <si>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</si>
  <si>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</si>
  <si>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</si>
  <si>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</si>
  <si>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</si>
  <si>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</si>
  <si>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</si>
  <si>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</si>
  <si>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</si>
  <si>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</si>
  <si>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</si>
  <si>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</si>
  <si>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</si>
  <si>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</si>
  <si>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</si>
  <si>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</si>
  <si>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</si>
  <si>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</si>
  <si>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</si>
  <si>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</si>
  <si>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</si>
  <si>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</si>
  <si>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</si>
  <si>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</si>
  <si>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</si>
  <si>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</si>
  <si>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</si>
  <si>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</si>
  <si>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</si>
  <si>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</si>
  <si>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</si>
  <si>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</si>
  <si>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</si>
  <si>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</si>
  <si>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</si>
  <si>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</si>
  <si>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</si>
  <si>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</si>
  <si>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</si>
  <si>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</si>
  <si>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</si>
  <si>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</si>
  <si>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</si>
  <si>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</si>
  <si>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</si>
  <si>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</si>
  <si>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</si>
  <si>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</si>
  <si>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</si>
  <si>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</si>
  <si>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</si>
  <si>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</si>
  <si>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</si>
  <si>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</si>
  <si>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</si>
  <si>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</si>
  <si>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</si>
  <si>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</si>
  <si>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</si>
  <si>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</si>
  <si>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</si>
  <si>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</si>
  <si>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</si>
  <si>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</si>
  <si>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</si>
  <si>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</si>
  <si>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</si>
  <si>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</si>
  <si>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</si>
  <si>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</si>
  <si>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</si>
  <si>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</si>
  <si>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</si>
  <si>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</si>
  <si>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</si>
  <si>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</si>
  <si>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</si>
  <si>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</si>
  <si>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</si>
  <si>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</si>
  <si>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</si>
  <si>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</si>
  <si>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</si>
  <si>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</si>
  <si>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</si>
  <si>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</si>
  <si>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</si>
  <si>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</si>
  <si>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</si>
  <si>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</si>
  <si>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</si>
  <si>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</si>
  <si>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</si>
  <si>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</si>
  <si>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</si>
  <si>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</si>
  <si>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</si>
  <si>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</si>
  <si>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</si>
  <si>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</si>
  <si>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</si>
  <si>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</si>
  <si>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</si>
  <si>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</si>
  <si>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</si>
  <si>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</si>
  <si>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</si>
  <si>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</si>
  <si>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</si>
  <si>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</si>
  <si>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</si>
  <si>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</si>
  <si>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</si>
  <si>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</si>
  <si>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</si>
  <si>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</si>
  <si>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</si>
  <si>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</si>
  <si>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</si>
  <si>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</si>
  <si>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</si>
  <si>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</si>
  <si>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</si>
  <si>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</si>
  <si>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</si>
  <si>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</si>
  <si>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</si>
  <si>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</si>
  <si>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</si>
  <si>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</si>
  <si>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</si>
  <si>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</si>
  <si>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</si>
  <si>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</si>
  <si>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</si>
  <si>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</si>
  <si>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</si>
  <si>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</si>
  <si>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</si>
  <si>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</si>
  <si>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</si>
  <si>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</si>
  <si>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</si>
  <si>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</si>
  <si>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</si>
  <si>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</si>
  <si>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</si>
  <si>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</si>
  <si>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</si>
  <si>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</si>
  <si>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</si>
  <si>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</si>
  <si>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</si>
  <si>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</si>
  <si>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</si>
  <si>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</si>
  <si>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</si>
  <si>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</si>
  <si>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</si>
  <si>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</si>
  <si>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</si>
  <si>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</si>
  <si>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</si>
  <si>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</si>
  <si>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</si>
  <si>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</si>
  <si>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</si>
  <si>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</si>
  <si>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</si>
  <si>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</si>
  <si>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</si>
  <si>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</si>
  <si>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</si>
  <si>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</si>
  <si>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</si>
  <si>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</si>
  <si>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</si>
  <si>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</si>
  <si>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</si>
  <si>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</si>
  <si>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</si>
  <si>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</si>
  <si>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</si>
  <si>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</si>
  <si>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</si>
  <si>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</si>
  <si>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</si>
  <si>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</si>
  <si>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</si>
  <si>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</si>
  <si>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</si>
  <si>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</si>
  <si>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</si>
  <si>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</si>
  <si>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</si>
  <si>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</si>
  <si>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</si>
  <si>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</si>
  <si>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</si>
  <si>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</si>
  <si>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</si>
  <si>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</si>
  <si>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</si>
  <si>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</si>
  <si>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</si>
  <si>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</si>
  <si>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</si>
  <si>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</si>
  <si>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</si>
  <si>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</si>
  <si>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</si>
  <si>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</si>
  <si>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</si>
  <si>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</si>
  <si>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</si>
  <si>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</si>
  <si>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</si>
  <si>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</si>
  <si>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</si>
  <si>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</si>
  <si>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</si>
  <si>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</si>
  <si>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</si>
  <si>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</si>
  <si>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</si>
  <si>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</si>
  <si>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</si>
  <si>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</si>
  <si>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</si>
  <si>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</si>
  <si>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</si>
  <si>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</si>
  <si>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</si>
  <si>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</si>
  <si>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</si>
  <si>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</si>
  <si>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</si>
  <si>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</si>
  <si>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</si>
  <si>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</si>
  <si>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</si>
  <si>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</si>
  <si>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</si>
  <si>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</si>
  <si>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</si>
  <si>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</si>
  <si>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</si>
  <si>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</si>
  <si>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</si>
  <si>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</si>
  <si>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</si>
  <si>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</si>
  <si>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</si>
  <si>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</si>
  <si>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</si>
  <si>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</si>
  <si>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</si>
  <si>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</si>
  <si>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</si>
  <si>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</si>
  <si>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</si>
  <si>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</si>
  <si>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</si>
  <si>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</si>
  <si>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</si>
  <si>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</si>
  <si>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</si>
  <si>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</si>
  <si>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</si>
  <si>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</si>
  <si>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</si>
  <si>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</si>
  <si>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</si>
  <si>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</si>
  <si>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</si>
  <si>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</si>
  <si>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</si>
  <si>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</si>
  <si>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</si>
  <si>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</si>
  <si>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</si>
  <si>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</si>
  <si>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</si>
  <si>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</si>
  <si>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</si>
  <si>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</si>
  <si>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</si>
  <si>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</si>
  <si>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</si>
  <si>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PCM-20251022-00001201</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</si>
  <si>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</si>
  <si>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</si>
  <si>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</si>
  <si>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</si>
  <si>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</si>
  <si>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</si>
  <si>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</si>
  <si>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</si>
  <si>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</si>
  <si>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</si>
  <si>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</si>
  <si>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</si>
  <si>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</si>
  <si>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</si>
  <si>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</si>
  <si>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</si>
  <si>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</si>
  <si>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</si>
  <si>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</si>
  <si>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</si>
  <si>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</si>
  <si>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</si>
  <si>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</si>
  <si>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</si>
  <si>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</si>
  <si>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</si>
  <si>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</si>
  <si>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</si>
  <si>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</si>
  <si>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</si>
  <si>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</si>
  <si>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</si>
  <si>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</si>
  <si>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</si>
  <si>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</si>
  <si>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</si>
  <si>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</si>
  <si>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</si>
  <si>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</si>
  <si>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</si>
  <si>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</si>
  <si>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</si>
  <si>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</si>
  <si>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</si>
  <si>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</si>
  <si>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</si>
  <si>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</si>
  <si>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</si>
  <si>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</si>
  <si>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</si>
  <si>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</si>
  <si>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</si>
  <si>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</si>
  <si>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</si>
  <si>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</si>
  <si>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</si>
  <si>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</si>
  <si>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</si>
  <si>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</si>
  <si>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</si>
  <si>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</si>
  <si>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</si>
  <si>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</si>
  <si>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</si>
  <si>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</si>
  <si>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</si>
  <si>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</si>
  <si>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</si>
  <si>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</si>
  <si>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</si>
  <si>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</si>
  <si>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</si>
  <si>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</si>
  <si>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</si>
  <si>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</si>
  <si>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</si>
  <si>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</si>
  <si>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</si>
  <si>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</si>
  <si>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</si>
  <si>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</si>
  <si>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</si>
  <si>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</si>
  <si>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</si>
  <si>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</si>
  <si>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</si>
  <si>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</si>
  <si>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</si>
  <si>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</si>
  <si>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</si>
  <si>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</si>
  <si>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ETA 50 min</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</si>
  <si>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</si>
  <si>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</si>
  <si>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</si>
  <si>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</si>
  <si>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</si>
  <si>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</si>
  <si>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</si>
  <si>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</si>
  <si>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</si>
  <si>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</si>
  <si>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</si>
  <si>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</si>
  <si>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PCM-20251022-00001258</t>
  </si>
  <si>
    <t xml:space="preserve">ETA 60 mins </t>
  </si>
  <si>
    <t>PCM-20251022-00001227</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</si>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</sst>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7" totalsRowShown="0" headerRowDxfId="15" dataDxfId="14" headerRowBorderDxfId="12" tableBorderDxfId="13">
  <autoFilter ref="A1:L1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289.61449351851479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9.1195050925889518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15822</v>
      </c>
      <c r="E4" s="137" t="s">
        <v>38998</v>
      </c>
      <c r="F4" s="138">
        <v>45952.526331018518</v>
      </c>
      <c r="G4" s="139">
        <f ca="1">IFERROR(NOW()-F4,"")</f>
        <v>3.6588425922673196E-2</v>
      </c>
      <c r="H4" s="138">
        <v>45952.5155787037</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45952.562919444441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45952.562919444441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45952.562919444441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45952.562919444441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45952.562919444441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45952.562919444441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45952.562919444441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45952.562919444441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45952.562919444441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45952.562919444441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45952.562919444441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45952.562919444441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45952.562919444441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45952.562919444441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45952.562919444441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45952.562919444441</v>
      </c>
      <c r="H20" s="138"/>
      <c r="I20" s="136" t="str">
        <f>IFERROR(VLOOKUP(D20,DB!A:F,6,0),"")</f>
        <v/>
      </c>
      <c r="J20" s="136" t="str">
        <f>IFERROR(VLOOKUP(D20,DB!A:G,7,0),"")</f>
        <v/>
      </c>
      <c r="K20" s="140"/>
      <c r="L20" s="141" t="str">
        <f>IFERROR(VLOOKUP(D20,DB!A:I,9,0),"")</f>
        <v/>
      </c>
    </row>
    <row r="21" spans="1:12" ht="15" customHeight="1">
      <c r="A21" s="147"/>
      <c r="B21" s="148" t="str">
        <f>IFERROR(VLOOKUP(D21,DB!A:K,11,0),"")</f>
        <v/>
      </c>
      <c r="C21" s="148"/>
      <c r="D21" s="148"/>
      <c r="E21" s="149"/>
      <c r="F21" s="150"/>
      <c r="G21" s="151">
        <f ca="1">IFERROR(NOW()-F21,"")</f>
        <v>45952.562919444441</v>
      </c>
      <c r="H21" s="150"/>
      <c r="I21" s="148" t="str">
        <f>IFERROR(VLOOKUP(D21,DB!A:F,6,0),"")</f>
        <v/>
      </c>
      <c r="J21" s="148" t="str">
        <f>IFERROR(VLOOKUP(D21,DB!A:G,7,0),"")</f>
        <v/>
      </c>
      <c r="K21" s="152"/>
      <c r="L21" s="153" t="str">
        <f>IFERROR(VLOOKUP(D21,DB!A:I,9,0),"")</f>
        <v/>
      </c>
    </row>
    <row r="22" spans="1:12" ht="15" customHeight="1">
      <c r="A22" s="135"/>
      <c r="B22" s="136" t="str">
        <f>IFERROR(VLOOKUP(D22,DB!A:K,11,0),"")</f>
        <v/>
      </c>
      <c r="C22" s="136"/>
      <c r="D22" s="136"/>
      <c r="E22" s="137"/>
      <c r="F22" s="138"/>
      <c r="G22" s="139">
        <f ca="1">IFERROR(NOW()-F22,"")</f>
        <v>45952.562919444441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45952.562919444441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45952.562919444441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45952.562919444441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45952.562919444441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45952.562919444441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45952.562919444441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45952.562919444441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45952.562919444441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45952.562919444441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45952.562919444441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45952.562919444441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45952.562919444441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45952.562919444441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45952.562919444441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45952.562919444441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45952.562919444441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45952.562919444441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45952.562919444441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45952.562919444441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45952.562919444441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45952.562919444441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45952.562919444441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45952.562919444441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45952.562919444441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45952.562919444441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45952.562919444441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45952.562919444441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45952.562919444441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45952.562919444441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45952.562919444441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45952.562919444441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45952.562919444441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45952.562919444441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45952.562919444441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45952.562919444441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45952.562919444441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45952.562919444441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45952.562919444441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45952.562919444441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45952.562919444441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45952.562919444441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45952.562919444441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45952.562919444441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45952.562919444441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45952.562919444441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45952.562919444441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45952.562919444441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45952.562919444441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45952.562919444441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45952.562919444441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45952.562919444441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45952.562919444441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45952.562919444441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45952.562919444441</v>
      </c>
      <c r="H76" s="138"/>
      <c r="I76" s="136" t="str">
        <f>IFERROR(VLOOKUP(D76,DB!A:F,6,0),"")</f>
        <v/>
      </c>
      <c r="J76" s="136" t="str">
        <f>IFERROR(VLOOKUP(D76,DB!A:G,7,0),"")</f>
        <v/>
      </c>
      <c r="K76" s="140"/>
      <c r="L76" s="141" t="str">
        <f>IFERROR(VLOOKUP(D76,DB!A:I,9,0),"")</f>
        <v/>
      </c>
    </row>
    <row r="77" spans="1:12" ht="15" customHeight="1">
      <c r="A77" s="147"/>
      <c r="B77" s="148" t="str">
        <f>IFERROR(VLOOKUP(D77,DB!A:K,11,0),"")</f>
        <v/>
      </c>
      <c r="C77" s="148"/>
      <c r="D77" s="148"/>
      <c r="E77" s="149"/>
      <c r="F77" s="150"/>
      <c r="G77" s="151">
        <f ca="1">IFERROR(NOW()-F77,"")</f>
        <v>45952.562919444441</v>
      </c>
      <c r="H77" s="150"/>
      <c r="I77" s="148" t="str">
        <f>IFERROR(VLOOKUP(D77,DB!A:F,6,0),"")</f>
        <v/>
      </c>
      <c r="J77" s="148" t="str">
        <f>IFERROR(VLOOKUP(D77,DB!A:G,7,0),"")</f>
        <v/>
      </c>
      <c r="K77" s="152"/>
      <c r="L77" s="153" t="str">
        <f>IFERROR(VLOOKUP(D77,DB!A:I,9,0),"")</f>
        <v/>
      </c>
    </row>
  </sheetData>
  <customSheetViews>
    <customSheetView guid="{F6042A99-DD27-4453-835D-0834D95730CC}" filter="1" showAutoFilter="1">
      <pageMargins left="0" right="0" top="0" bottom="0" header="0" footer="0"/>
      <autoFilter ref="B1:M1" xr:uid="{4E99165F-BEA7-4BCA-B9D2-F5F3CF8EE035}"/>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145.83583611110953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127.56308148147946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8.0671439814759651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0.1028384259188897</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0.113255092590407</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7.3856944443832617E-2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45952.562919444441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45952.562919444441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45952.562919444441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45952.562919444441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45952.562919444441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45952.562919444441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45952.562919444441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45952.562919444441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45952.562919444441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45952.562919444441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45952.562919444441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45952.562919444441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45952.562919444441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45952.562919444441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45952.562919444441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45952.562919444441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45952.562919444441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45952.562919444441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45952.562919444441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45952.562919444441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45952.562919444441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45952.562919444441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45952.562919444441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45952.562919444441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45952.562919444441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45952.562919444441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45952.562919444441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45952.562919444441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45952.562919444441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45952.562919444441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45952.562919444441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45952.562919444441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45952.562919444441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45952.562919444441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45952.562919444441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45952.562919444441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45952.562919444441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45952.562919444441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45952.562919444441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45952.562919444441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45952.562919444441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45952.562919444441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45952.562919444441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45952.562919444441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45952.562919444441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45952.562919444441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45952.562919444441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45952.562919444441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45952.562919444441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45952.562919444441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45952.562919444441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45952.562919444441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45952.562919444441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45952.562919444441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45952.562919444441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45952.562919444441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45952.562919444441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45952.562919444441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45952.562919444441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45952.562919444441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45952.562919444441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45952.562919444441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45952.562919444441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45952.562919444441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45952.562919444441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45952.562919444441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45952.562919444441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45952.562919444441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45952.562919444441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45952.562919444441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45952.562919444441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45952.562919444441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45952.562919444441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45952.562919444441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45952.562919444441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45952.562919444441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45952.562919444441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45952.562919444441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45952.562919444441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45952.562919444441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45952.562919444441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45952.562919444441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45952.562919444441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45952.562919444441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45952.562919444441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45952.562919444441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45952.562919444441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45952.562919444441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45952.562919444441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45952.562919444441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45952.562919444441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45952.562919444441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45952.562919444441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45952.562919444441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45952.562919444441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45952.562919444441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45952.562919444441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45952.562919444441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45952.562919444441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45952.562919444441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45952.562919444441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45952.562919444441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45952.562919444441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45952.562919444441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45952.562919444441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45952.562919444441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45952.562919444441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45952.562919444441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45952.562919444441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45952.562919444441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45952.562919444441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45952.562919444441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45952.562919444441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45952.562919444441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45952.562919444441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45952.562919444441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45952.562919444441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45952.562919444441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45952.562919444441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45952.562919444441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45952.562919444441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45952.562919444441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45952.562919444441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45952.562919444441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45952.562919444441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45952.562919444441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45952.562919444441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45952.562919444441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45952.562919444441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45952.562919444441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45952.562919444441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45952.562919444441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45952.562919444441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45952.562919444441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45952.562919444441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45952.562919444441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45952.562919444441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45952.562919444441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45952.562919444441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45952.562919444441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45952.562919444441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45952.562919444441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45952.562919444441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45952.562919444441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45952.562919444441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45952.562919444441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45952.562919444441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45952.562919444441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45952.562919444441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45952.562919444441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45952.562919444441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45952.562919444441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45952.562919444441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45952.562919444441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45952.562919444441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45952.562919444441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45952.562919444441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45952.562919444441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45952.562919444441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45952.562919444441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45952.562919444441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45952.562919444441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45952.562919444441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45952.562919444441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45952.562919444441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45952.562919444441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45952.562919444441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45952.562919444441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45952.562919444441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45952.562919444441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45952.562919444441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45952.562919444441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45952.562919444441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45952.562919444441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45952.562919444441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45952.562919444441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45952.562919444441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45952.562919444441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45952.562919444441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45952.562919444441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45952.562919444441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45952.562919444441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45952.562919444441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45952.562919444441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45952.562919444441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45952.562919444441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45952.562919444441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45952.562919444441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45952.562919444441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45952.562919444441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45952.562919444441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45952.562919444441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45952.562919444441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45952.562919444441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45952.562919444441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45952.562919444441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45952.562919444441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45952.562919444441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45952.562919444441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45952.562919444441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45952.562919444441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45952.562919444441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45952.562919444441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45952.562919444441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45952.562919444441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45952.562919444441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45952.562919444441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45952.562919444441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45952.562919444441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45952.562919444441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45952.562919444441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45952.562919444441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45952.562919444441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45952.562919444441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45952.562919444441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45952.562919444441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45952.562919444441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45952.562919444441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45952.562919444441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45952.562919444441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45952.562919444441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45952.562919444441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45952.562919444441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45952.562919444441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45952.562919444441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45952.562919444441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45952.562919444441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45952.562919444441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45952.562919444441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45952.562919444441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45952.562919444441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45952.562919444441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45952.562919444441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45952.562919444441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45952.562919444441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45952.562919444441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45952.562919444441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45952.562919444441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45952.562919444441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45952.562919444441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45952.562919444441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45952.562919444441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45952.562919444441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45952.562919444441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45952.562919444441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45952.562919444441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45952.562919444441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45952.562919444441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45952.562919444441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45952.562919444441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45952.562919444441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45952.562919444441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45952.562919444441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45952.562919444441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45952.562919444441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45952.562919444441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45952.562919444441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45952.562919444441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45952.562919444441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45952.562919444441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45952.562919444441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45952.562919444441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45952.562919444441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45952.562919444441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45952.562919444441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45952.562919444441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45952.562919444441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45952.562919444441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45952.562919444441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45952.562919444441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45952.562919444441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45952.562919444441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45952.562919444441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45952.562919444441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45952.562919444441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45952.562919444441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45952.562919444441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45952.562919444441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45952.562919444441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45952.562919444441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45952.562919444441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45952.562919444441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45952.562919444441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45952.562919444441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45952.562919444441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45952.562919444441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45952.562919444441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45952.562919444441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45952.562919444441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45952.562919444441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45952.562919444441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45952.562919444441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45952.562919444441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45952.562919444441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45952.562919444441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45952.562919444441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45952.562919444441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45952.562919444441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45952.562919444441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45952.562919444441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45952.562919444441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45952.562919444441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45952.562919444441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45952.562919444441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45952.562919444441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45952.562919444441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45952.562919444441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45952.562919444441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45952.562919444441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45952.562919444441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45952.562919444441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45952.562919444441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45952.562919444441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45952.562919444441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45952.562919444441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45952.562919444441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45952.562919444441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45952.562919444441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45952.562919444441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45952.562919444441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45952.562919444441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45952.562919444441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45952.562919444441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45952.562919444441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45952.562919444441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45952.562919444441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45952.562919444441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45952.562919444441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45952.562919444441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45952.562919444441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45952.562919444441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45952.562919444441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45952.562919444441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45952.562919444441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45952.562919444441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45952.562919444441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45952.562919444441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45952.562919444441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45952.562919444441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45952.562919444441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45952.562919444441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45952.562919444441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45952.562919444441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45952.562919444441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45952.562919444441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45952.562919444441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45952.562919444441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45952.562919444441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45952.562919444441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45952.562919444441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45952.562919444441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45952.562919444441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45952.562919444441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45952.562919444441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45952.562919444441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45952.562919444441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45952.562919444441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45952.562919444441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45952.562919444441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45952.562919444441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45952.562919444441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45952.562919444441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45952.562919444441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45952.562919444441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45952.562919444441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45952.562919444441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45952.562919444441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45952.562919444441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45952.562919444441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45952.562919444441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45952.562919444441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45952.562919444441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45952.562919444441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45952.562919444441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45952.562919444441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45952.562919444441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45952.562919444441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45952.562919444441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45952.562919444441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45952.562919444441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45952.562919444441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45952.562919444441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45952.562919444441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45952.562919444441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45952.562919444441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45952.562919444441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45952.562919444441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45952.562919444441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45952.562919444441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45952.562919444441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45952.562919444441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45952.562919444441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45952.562919444441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45952.562919444441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45952.562919444441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45952.562919444441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45952.562919444441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45952.562919444441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45952.562919444441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45952.562919444441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45952.562919444441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45952.562919444441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45952.562919444441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45952.562919444441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45952.562919444441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45952.562919444441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45952.562919444441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45952.562919444441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45952.562919444441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45952.562919444441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45952.562919444441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45952.562919444441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45952.562919444441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45952.562919444441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45952.562919444441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45952.562919444441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45952.562919444441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45952.562919444441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45952.562919444441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45952.562919444441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45952.562919444441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45952.562919444441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45952.562919444441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45952.562919444441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45952.562919444441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45952.562919444441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45952.562919444441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45952.562919444441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45952.562919444441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45952.562919444441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45952.562919444441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45952.562919444441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45952.562919444441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45952.562919444441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45952.562919444441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45952.562919444441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45952.562919444441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45952.562919444441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45952.562919444441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45952.562919444441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45952.562919444441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45952.562919444441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45952.562919444441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45952.562919444441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45952.562919444441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45952.562919444441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45952.562919444441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45952.562919444441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45952.562919444441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45952.562919444441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45952.562919444441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45952.562919444441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45952.562919444441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45952.562919444441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45952.562919444441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45952.562919444441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45952.562919444441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45952.562919444441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45952.562919444441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45952.562919444441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45952.562919444441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45952.562919444441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45952.562919444441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45952.562919444441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45952.562919444441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45952.562919444441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45952.562919444441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45952.562919444441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45952.562919444441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45952.562919444441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45952.562919444441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45952.562919444441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45952.562919444441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45952.562919444441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45952.562919444441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45952.562919444441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45952.562919444441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45952.562919444441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45952.562919444441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45952.562919444441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45952.562919444441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45952.562919444441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45952.562919444441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45952.562919444441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45952.562919444441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45952.562919444441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45952.562919444441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45952.562919444441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45952.562919444441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45952.562919444441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45952.562919444441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45952.562919444441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45952.562919444441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45952.562919444441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45952.562919444441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45952.562919444441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45952.562919444441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45952.562919444441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45952.562919444441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45952.562919444441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45952.562919444441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45952.562919444441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45952.562919444441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45952.562919444441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45952.562919444441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45952.562919444441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45952.562919444441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45952.562919444441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45952.562919444441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45952.562919444441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45952.562919444441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45952.562919444441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45952.562919444441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45952.562919444441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45952.562919444441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45952.562919444441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45952.562919444441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45952.562919444441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45952.562919444441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45952.562919444441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45952.562919444441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45952.562919444441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45952.562919444441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45952.562919444441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45952.562919444441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45952.562919444441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45952.562919444441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45952.562919444441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45952.562919444441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45952.562919444441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45952.562919444441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45952.562919444441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45952.562919444441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45952.562919444441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45952.562919444441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45952.562919444441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45952.562919444441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45952.562919444441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45952.562919444441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45952.562919444441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45952.562919444441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45952.562919444441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45952.562919444441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45952.562919444441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45952.562919444441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45952.562919444441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45952.562919444441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45952.562919444441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45952.562919444441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45952.562919444441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45952.562919444441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45952.562919444441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45952.562919444441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45952.562919444441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45952.562919444441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45952.562919444441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45952.562919444441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45952.562919444441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45952.562919444441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45952.562919444441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45952.562919444441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45952.562919444441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45952.562919444441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45952.562919444441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45952.562919444441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45952.562919444441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45952.562919444441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45952.562919444441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45952.562919444441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45952.562919444441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45952.562919444441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45952.562919444441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45952.562919444441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45952.562919444441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45952.562919444441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45952.562919444441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45952.562919444441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45952.562919444441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45952.562919444441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45952.562919444441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45952.562919444441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45952.562919444441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45952.562919444441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45952.562919444441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45952.562919444441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45952.562919444441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45952.562919444441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45952.562919444441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45952.562919444441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45952.562919444441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45952.562919444441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45952.562919444441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45952.562919444441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45952.562919444441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45952.562919444441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45952.562919444441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45952.562919444441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45952.562919444441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45952.562919444441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45952.562919444441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45952.562919444441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45952.562919444441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45952.562919444441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45952.562919444441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45952.562919444441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45952.562919444441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45952.562919444441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45952.562919444441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45952.562919444441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45952.562919444441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45952.562919444441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45952.562919444441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45952.562919444441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45952.562919444441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45952.562919444441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45952.562919444441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45952.562919444441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45952.562919444441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45952.562919444441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45952.562919444441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45952.562919444441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45952.562919444441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45952.562919444441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45952.562919444441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45952.562919444441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45952.562919444441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45952.562919444441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45952.562919444441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45952.562919444441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45952.562919444441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45952.562919444441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45952.562919444441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45952.562919444441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45952.562919444441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45952.562919444441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45952.562919444441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45952.562919444441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45952.562919444441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45952.562919444441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45952.562919444441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45952.562919444441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45952.562919444441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45952.562919444441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45952.562919444441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45952.562919444441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45952.562919444441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45952.562919444441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45952.562919444441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45952.562919444441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45952.562919444441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45952.562919444441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45952.562919444441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45952.562919444441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45952.562919444441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45952.562919444441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45952.562919444441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45952.562919444441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45952.562919444441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45952.562919444441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45952.562919444441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45952.562919444441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45952.562919444441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45952.562919444441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45952.562919444441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45952.562919444441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45952.562919444441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45952.562919444441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45952.562919444441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45952.562919444441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45952.562919444441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45952.562919444441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45952.562919444441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45952.562919444441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45952.562919444441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45952.562919444441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45952.562919444441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45952.562919444441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45952.562919444441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45952.562919444441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45952.562919444441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45952.562919444441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45952.562919444441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45952.562919444441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45952.562919444441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45952.562919444441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45952.562919444441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45952.562919444441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45952.562919444441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45952.562919444441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45952.562919444441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45952.562919444441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45952.562919444441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45952.562919444441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45952.562919444441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45952.562919444441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45952.562919444441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45952.562919444441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45952.562919444441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45952.562919444441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45952.562919444441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45952.562919444441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45952.562919444441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45952.562919444441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45952.562919444441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45952.562919444441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45952.562919444441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45952.562919444441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45952.562919444441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45952.562919444441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45952.562919444441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45952.562919444441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45952.562919444441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45952.562919444441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45952.562919444441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45952.562919444441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45952.562919444441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45952.562919444441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45952.562919444441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45952.562919444441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45952.562919444441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45952.562919444441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45952.562919444441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45952.562919444441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45952.562919444441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45952.562919444441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45952.562919444441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45952.562919444441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45952.562919444441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45952.562919444441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45952.562919444441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45952.562919444441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45952.562919444441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45952.562919444441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45952.562919444441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45952.562919444441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45952.562919444441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45952.562919444441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45952.562919444441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45952.562919444441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45952.562919444441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45952.562919444441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45952.562919444441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45952.562919444441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45952.562919444441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45952.562919444441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45952.562919444441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45952.562919444441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45952.562919444441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45952.562919444441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45952.562919444441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45952.562919444441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45952.562919444441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45952.562919444441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45952.562919444441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45952.562919444441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45952.562919444441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45952.562919444441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45952.562919444441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45952.562919444441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45952.562919444441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45952.562919444441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45952.562919444441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45952.562919444441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45952.562919444441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45952.562919444441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45952.562919444441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45952.562919444441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45952.562919444441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45952.562919444441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45952.562919444441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45952.562919444441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45952.562919444441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45952.562919444441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45952.562919444441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45952.562919444441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45952.562919444441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45952.562919444441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45952.562919444441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45952.562919444441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45952.562919444441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45952.562919444441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45952.562919444441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45952.562919444441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45952.562919444441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45952.562919444441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45952.562919444441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45952.562919444441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45952.562919444441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45952.562919444441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45952.562919444441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45952.562919444441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45952.562919444441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45952.562919444441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45952.562919444441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45952.562919444441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45952.562919444441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45952.562919444441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45952.562919444441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45952.562919444441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45952.562919444441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45952.562919444441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45952.562919444441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45952.562919444441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45952.562919444441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45952.562919444441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45952.562919444441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45952.562919444441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45952.562919444441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45952.562919444441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45952.562919444441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45952.562919444441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45952.562919444441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45952.562919444441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45952.562919444441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45952.562919444441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45952.562919444441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45952.562919444441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45952.562919444441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45952.562919444441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45952.562919444441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45952.562919444441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45952.562919444441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45952.562919444441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45952.562919444441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45952.562919444441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45952.562919444441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45952.562919444441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45952.562919444441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45952.562919444441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45952.562919444441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45952.562919444441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45952.562919444441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45952.562919444441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45952.562919444441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45952.562919444441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45952.562919444441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45952.562919444441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45952.562919444441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45952.562919444441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45952.562919444441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45952.562919444441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45952.562919444441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45952.562919444441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45952.562919444441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45952.562919444441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45952.562919444441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45952.562919444441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45952.562919444441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45952.562919444441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45952.562919444441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45952.562919444441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45952.562919444441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45952.562919444441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45952.562919444441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45952.562919444441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45952.562919444441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45952.562919444441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45952.562919444441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45952.562919444441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45952.562919444441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45952.562919444441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45952.562919444441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45952.562919444441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45952.562919444441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45952.562919444441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45952.562919444441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45952.562919444441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45952.562919444441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45952.562919444441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45952.562919444441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45952.562919444441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45952.562919444441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45952.562919444441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45952.562919444441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45952.562919444441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45952.562919444441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45952.562919444441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45952.562919444441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45952.562919444441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45952.562919444441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45952.562919444441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45952.562919444441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45952.562919444441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45952.562919444441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45952.562919444441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45952.562919444441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45952.562919444441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45952.562919444441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45952.562919444441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45952.562919444441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45952.562919444441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45952.562919444441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45952.562919444441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45952.562919444441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45952.562919444441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45952.562919444441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45952.562919444441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45952.562919444441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45952.562919444441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45952.562919444441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45952.562919444441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45952.562919444441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45952.562919444441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45952.562919444441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45952.562919444441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45952.562919444441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45952.562919444441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45952.562919444441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45952.562919444441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45952.562919444441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45952.562919444441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45952.562919444441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45952.562919444441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45952.562919444441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45952.562919444441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45952.562919444441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45952.562919444441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45952.562919444441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45952.562919444441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45952.562919444441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45952.562919444441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45952.562919444441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45952.562919444441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45952.562919444441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45952.562919444441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45952.562919444441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45952.562919444441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45952.562919444441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45952.562919444441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45952.562919444441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45952.562919444441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45952.562919444441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45952.562919444441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45952.562919444441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45952.562919444441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45952.562919444441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45952.562919444441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45952.562919444441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45952.562919444441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45952.562919444441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45952.562919444441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45952.562919444441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45952.562919444441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45952.562919444441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45952.562919444441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45952.562919444441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45952.562919444441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45952.562919444441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45952.562919444441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45952.562919444441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45952.562919444441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45952.562919444441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45952.562919444441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45952.562919444441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45952.562919444441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45952.562919444441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45952.562919444441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45952.562919444441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45952.562919444441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45952.562919444441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45952.562919444441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45952.562919444441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45952.562919444441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45952.562919444441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45952.562919444441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45952.562919444441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45952.562919444441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45952.562919444441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45952.562919444441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45952.562919444441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45952.562919444441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45952.562919444441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45952.562919444441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45952.562919444441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45952.562919444441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45952.562919444441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45952.562919444441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45952.562919444441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45952.562919444441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45952.562919444441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45952.562919444441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45952.562919444441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45952.562919444441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45952.562919444441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45952.562919444441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45952.562919444441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45952.562919444441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45952.562919444441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45952.562919444441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45952.562919444441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45952.562919444441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45952.562919444441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45952.562919444441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45952.562919444441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45952.562919444441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45952.562919444441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45952.562919444441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45952.562919444441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45952.562919444441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45952.562919444441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45952.562919444441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45952.562919444441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45952.562919444441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45952.562919444441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45952.562919444441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45952.562919444441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45952.562919444441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45952.562919444441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45952.562919444441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45952.562919444441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45952.562919444441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45952.562919444441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45952.562919444441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45952.562919444441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45952.562919444441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45952.562919444441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45952.562919444441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45952.562919444441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45952.562919444441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45952.562919444441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45952.562919444441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45952.562919444441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45952.562919444441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45952.562919444441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45952.562919444441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45952.562919444441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45952.562919444441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45952.562919444441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45952.562919444441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45952.562919444441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45952.562919444441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45952.562919444441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45952.562919444441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45952.562919444441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45952.562919444441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45952.562919444441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45952.562919444441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45952.562919444441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45952.562919444441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45952.562919444441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45952.562919444441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45952.562919444441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45952.562919444441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45952.562919444441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45952.562919444441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45952.562919444441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45952.562919444441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45952.562919444441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45952.562919444441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45952.562919444441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45952.562919444441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45952.562919444441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45952.562919444441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45952.562919444441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45952.562919444441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45952.562919444441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45952.562919444441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45952.562919444441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45952.562919444441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45952.562919444441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45952.562919444441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45952.562919444441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45952.562919444441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45952.562919444441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45952.562919444441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45952.562919444441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45952.562919444441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45952.562919444441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45952.562919444441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45952.562919444441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45952.562919444441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45952.562919444441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45952.562919444441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45952.562919444441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45952.562919444441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45952.562919444441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45952.562919444441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45952.562919444441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45952.562919444441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45952.562919444441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45952.562919444441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45952.562919444441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45952.562919444441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45952.562919444441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45952.562919444441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45952.562919444441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45952.562919444441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45952.562919444441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45952.562919444441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45952.562919444441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45952.562919444441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45952.562919444441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45952.562919444441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45952.562919444441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45952.562919444441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45952.562919444441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45952.562919444441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45952.562919444441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45952.562919444441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45952.562919444441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45952.562919444441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45952.562919444441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45952.562919444441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45952.562919444441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45952.562919444441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45952.562919444441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45952.562919444441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45952.562919444441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45952.562919444441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45952.562919444441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45952.562919444441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45952.562919444441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45952.562919444441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45952.562919444441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45952.562919444441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45952.562919444441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45952.562919444441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45952.562919444441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45952.562919444441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45952.562919444441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45952.562919444441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45952.562919444441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45952.562919444441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45952.562919444441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45952.562919444441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45952.562919444441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45952.562919444441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45952.562919444441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45952.562919444441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45952.562919444441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45952.562919444441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45952.562919444441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45952.562919444441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45952.562919444441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45952.562919444441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45952.562919444441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45952.562919444441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45952.562919444441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45952.562919444441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45952.562919444441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45952.562919444441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45952.562919444441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45952.562919444441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45952.562919444441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45952.562919444441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45952.562919444441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45952.562919444441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45952.562919444441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45952.562919444441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45952.562919444441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45952.562919444441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45952.562919444441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45952.562919444441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45952.562919444441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45952.562919444441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45952.562919444441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45952.562919444441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45952.562919444441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45952.562919444441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45952.562919444441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45952.562919444441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45952.562919444441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45952.562919444441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45952.562919444441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45952.562919444441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45952.562919444441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45952.562919444441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45952.562919444441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45952.562919444441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45952.562919444441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45952.562919444441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45952.562919444441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45952.562919444441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45952.562919444441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45952.562919444441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45952.562919444441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45952.562919444441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45952.562919444441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45952.562919444441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45952.562919444441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45952.562919444441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45952.562919444441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45952.562919444441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45952.562919444441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45952.562919444441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45952.562919444441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45952.562919444441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45952.562919444441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45952.562919444441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45952.562919444441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45952.562919444441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45952.562919444441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249.08220185184473</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45952.562919444441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45952.562919444441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45952.562919444441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45952.562919444441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45952.562919444441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45952.562919444441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45952.562919444441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45952.562919444441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45952.562919444441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45952.562919444441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45952.562919444441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45952.562919444441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45952.562919444441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45952.562919444441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45952.562919444441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45952.562919444441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45952.562919444441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45952.562919444441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45952.562919444441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45952.562919444441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45952.562919444441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45952.562919444441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45952.562919444441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45952.562919444441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45952.562919444441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45952.562919444441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45952.562919444441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45952.562919444441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45952.562919444441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45952.562919444441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45952.562919444441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45952.562919444441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45952.562919444441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45952.562919444441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45952.562919444441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45952.562919444441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45952.562919444441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45952.562919444441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45952.562919444441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45952.562919444441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45952.562919444441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45952.562919444441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45952.562919444441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45952.562919444441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45952.562919444441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45952.562919444441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45952.562919444441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45952.562919444441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45952.562919444441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45952.562919444441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45952.562919444441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45952.562919444441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45952.562919444441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45952.562919444441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45952.562919444441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45952.562919444441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45952.562919444441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45952.562919444441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45952.562919444441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45952.562919444441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45952.562919444441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45952.562919444441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45952.562919444441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45952.562919444441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45952.562919444441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45952.562919444441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45952.562919444441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45952.562919444441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45952.562919444441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45952.562919444441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45952.562919444441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45952.562919444441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45952.562919444441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45952.562919444441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45952.562919444441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45952.562919444441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45952.562919444441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45952.562919444441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45952.562919444441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45952.562919444441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45952.562919444441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45952.562919444441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45952.562919444441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45952.562919444441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45952.562919444441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45952.562919444441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45952.562919444441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45952.562919444441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45952.562919444441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45952.562919444441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45952.562919444441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45952.562919444441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45952.562919444441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45952.562919444441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45952.562919444441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45952.562919444441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45952.562919444441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45952.562919444441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45952.562919444441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45952.562919444441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45952.562919444441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45952.562919444441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45952.562919444441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45952.562919444441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45952.562919444441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45952.562919444441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45952.562919444441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45952.562919444441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45952.562919444441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45952.562919444441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45952.562919444441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45952.562919444441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45952.562919444441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45952.562919444441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45952.562919444441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45952.562919444441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45952.562919444441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45952.562919444441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45952.562919444441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45952.562919444441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45952.562919444441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45952.562919444441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45952.562919444441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45952.562919444441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45952.562919444441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45952.562919444441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45952.562919444441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45952.562919444441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45952.562919444441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45952.562919444441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45952.562919444441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45952.562919444441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45952.562919444441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45952.562919444441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45952.562919444441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45952.562919444441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45952.562919444441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45952.562919444441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45952.562919444441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45952.562919444441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45952.562919444441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45952.562919444441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45952.562919444441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45952.562919444441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45952.562919444441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45952.562919444441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45952.562919444441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45952.562919444441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45952.562919444441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45952.562919444441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45952.562919444441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45952.562919444441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45952.562919444441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45952.562919444441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45952.562919444441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45952.562919444441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45952.562919444441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45952.562919444441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45952.562919444441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45952.562919444441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45952.562919444441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45952.562919444441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45952.562919444441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45952.562919444441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45952.562919444441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45952.562919444441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45952.562919444441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45952.562919444441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45952.562919444441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45952.562919444441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45952.562919444441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45952.562919444441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45952.562919444441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45952.562919444441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45952.562919444441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45952.562919444441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45952.562919444441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45952.562919444441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45952.562919444441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45952.562919444441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45952.562919444441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45952.562919444441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45952.562919444441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45952.562919444441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45952.562919444441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45952.562919444441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45952.562919444441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45952.562919444441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45952.562919444441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45952.562919444441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45952.562919444441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45952.562919444441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45952.562919444441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45952.562919444441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45952.562919444441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45952.562919444441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45952.562919444441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45952.562919444441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45952.562919444441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45952.562919444441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45952.562919444441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45952.562919444441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45952.562919444441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45952.562919444441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45952.562919444441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45952.562919444441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45952.562919444441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45952.562919444441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45952.562919444441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45952.562919444441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45952.562919444441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45952.562919444441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45952.562919444441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45952.562919444441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45952.562919444441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45952.562919444441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45952.562919444441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45952.562919444441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45952.562919444441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45952.562919444441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45952.562919444441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45952.562919444441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45952.562919444441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45952.562919444441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45952.562919444441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45952.562919444441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45952.562919444441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45952.562919444441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45952.562919444441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45952.562919444441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45952.562919444441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45952.562919444441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45952.562919444441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45952.562919444441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45952.562919444441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45952.562919444441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45952.562919444441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45952.562919444441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45952.562919444441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45952.562919444441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45952.562919444441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45952.562919444441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45952.562919444441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45952.562919444441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45952.562919444441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45952.562919444441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45952.562919444441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45952.562919444441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45952.562919444441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45952.562919444441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45952.562919444441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45952.562919444441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45952.562919444441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45952.562919444441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45952.562919444441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45952.562919444441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45952.562919444441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45952.562919444441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45952.562919444441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45952.562919444441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45952.562919444441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45952.562919444441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45952.562919444441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45952.562919444441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45952.562919444441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45952.562919444441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45952.562919444441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45952.562919444441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45952.562919444441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45952.562919444441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45952.562919444441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45952.562919444441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45952.562919444441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60.730859259252611</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39081</v>
      </c>
      <c r="F3" s="38">
        <v>45926.188877314817</v>
      </c>
      <c r="G3" s="146">
        <f t="shared" ref="G3" ca="1" si="0">IFERROR(NOW()-F3,"")</f>
        <v>26.374042129624286</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7.7913453703658888</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39081</v>
      </c>
      <c r="F5" s="155">
        <v>45948.661111111112</v>
      </c>
      <c r="G5" s="156">
        <f ca="1">IFERROR(NOW()-F5,"")</f>
        <v>3.9018083333285176</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45952.562919444441</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45952.562919444441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45952.562919444441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45952.562919444441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45952.562919444441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45952.562919444441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45952.562919444441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45952.562919444441</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45952.562919444441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45952.562919444441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45952.562919444441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45952.562919444441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45952.562919444441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45952.562919444441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45952.562919444441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45952.562919444441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45952.562919444441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45952.562919444441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45952.562919444441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45952.562919444441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45952.562919444441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45952.562919444441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45952.562919444441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45952.562919444441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45952.562919444441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45952.562919444441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45952.562919444441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45952.562919444441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45952.562919444441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45952.562919444441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45952.562919444441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45952.562919444441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45952.562919444441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45952.562919444441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45952.562919444441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45952.562919444441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45952.562919444441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45952.562919444441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45952.562919444441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45952.562919444441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45952.562919444441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45952.562919444441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45952.562919444441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45952.562919444441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45952.562919444441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45952.562919444441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45952.562919444441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45952.562919444441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45952.562919444441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45952.562919444441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45952.562919444441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45952.562919444441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45952.562919444441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45952.562919444441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45952.562919444441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45952.562919444441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45952.562919444441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45952.562919444441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45952.562919444441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45952.562919444441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45952.562919444441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45952.562919444441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45952.562919444441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45952.562919444441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45952.562919444441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45952.562919444441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45952.562919444441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45952.562919444441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45952.562919444441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45952.562919444441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45952.562919444441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45952.562919444441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45952.562919444441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45952.562919444441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45952.562919444441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45952.562919444441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45952.562919444441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45952.562919444441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45952.562919444441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45952.562919444441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45952.562919444441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45952.562919444441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45952.562919444441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45952.562919444441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45952.562919444441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45952.562919444441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45952.562919444441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45952.562919444441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45952.562919444441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45952.562919444441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45952.562919444441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45952.562919444441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45952.562919444441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45952.562919444441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45952.562919444441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45952.562919444441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45952.562919444441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45952.562919444441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45952.562919444441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45952.562919444441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45952.562919444441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45952.562919444441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45952.562919444441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45952.562919444441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45952.562919444441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45952.562919444441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45952.562919444441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45952.562919444441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45952.562919444441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45952.562919444441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45952.562919444441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45952.562919444441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45952.562919444441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45952.562919444441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45952.562919444441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45952.562919444441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45952.562919444441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45952.562919444441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45952.562919444441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45952.562919444441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45952.562919444441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45952.562919444441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45952.562919444441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45952.562919444441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45952.562919444441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45952.562919444441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45952.562919444441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45952.562919444441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45952.562919444441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45952.562919444441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45952.562919444441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45952.562919444441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45952.562919444441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45952.562919444441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45952.562919444441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45952.562919444441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45952.562919444441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45952.562919444441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45952.562919444441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45952.562919444441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45952.562919444441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45952.562919444441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45952.562919444441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45952.562919444441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45952.562919444441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45952.562919444441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45952.562919444441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45952.562919444441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45952.562919444441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45952.562919444441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45952.562919444441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45952.562919444441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45952.562919444441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45952.562919444441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45952.562919444441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45952.562919444441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45952.562919444441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45952.562919444441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45952.562919444441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45952.562919444441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45952.562919444441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45952.562919444441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45952.562919444441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45952.562919444441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45952.562919444441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45952.562919444441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45952.562919444441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45952.562919444441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45952.562919444441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45952.562919444441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45952.562919444441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45952.562919444441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45952.562919444441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45952.562919444441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45952.562919444441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45952.562919444441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45952.562919444441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45952.562919444441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45952.562919444441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45952.562919444441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45952.562919444441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45952.562919444441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45952.562919444441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45952.562919444441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45952.562919444441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45952.562919444441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45952.562919444441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45952.562919444441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45952.562919444441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45952.562919444441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45952.562919444441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45952.562919444441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45952.562919444441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45952.562919444441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45952.562919444441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45952.562919444441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45952.562919444441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45952.562919444441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45952.562919444441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45952.562919444441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45952.562919444441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45952.562919444441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45952.562919444441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45952.562919444441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45952.562919444441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45952.562919444441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45952.562919444441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45952.562919444441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45952.562919444441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45952.562919444441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45952.562919444441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45952.562919444441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45952.562919444441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45952.562919444441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45952.562919444441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45952.562919444441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45952.562919444441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45952.562919444441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45952.562919444441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45952.562919444441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45952.562919444441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45952.562919444441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45952.562919444441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45952.562919444441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45952.562919444441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45952.562919444441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45952.562919444441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45952.562919444441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45952.562919444441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45952.562919444441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45952.562919444441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45952.562919444441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45952.562919444441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45952.562919444441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45952.562919444441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45952.562919444441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45952.562919444441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45952.562919444441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45952.562919444441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45952.562919444441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45952.562919444441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45952.562919444441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45952.562919444441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45952.562919444441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45952.562919444441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45952.562919444441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45952.562919444441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45952.562919444441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45952.562919444441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45952.562919444441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45952.562919444441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45952.562919444441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45952.562919444441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45952.562919444441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45952.562919444441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45952.562919444441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45952.562919444441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45952.562919444441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45952.562919444441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45952.562919444441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45952.562919444441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45952.562919444441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45952.562919444441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45952.562919444441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45952.562919444441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45952.562919444441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45952.562919444441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45952.562919444441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45952.562919444441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45952.562919444441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45952.562919444441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45952.562919444441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45952.562919444441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45952.562919444441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45952.562919444441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45952.562919444441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45952.562919444441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45952.562919444441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45952.562919444441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45952.562919444441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45952.562919444441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45952.562919444441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45952.562919444441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45952.562919444441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45952.562919444441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45952.562919444441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45952.562919444441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45952.562919444441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45952.562919444441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45952.562919444441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45952.562919444441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45952.562919444441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45952.562919444441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45952.562919444441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45952.562919444441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45952.562919444441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45952.562919444441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45952.562919444441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45952.562919444441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45952.562919444441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45952.562919444441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45952.562919444441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45952.562919444441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45952.562919444441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45952.562919444441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45952.562919444441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45952.562919444441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45952.562919444441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45952.562919444441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45952.562919444441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45952.562919444441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45952.562919444441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45952.562919444441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45952.562919444441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45952.562919444441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45952.562919444441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45952.562919444441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45952.562919444441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45952.562919444441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45952.562919444441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45952.562919444441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45952.562919444441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45952.562919444441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45952.562919444441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45952.562919444441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45952.562919444441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45952.562919444441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45952.562919444441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45952.562919444441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45952.562919444441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45952.562919444441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45952.562919444441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45952.562919444441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45952.562919444441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45952.562919444441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45952.562919444441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45952.562919444441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45952.562919444441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45952.562919444441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45952.562919444441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45952.562919444441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45952.562919444441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45952.562919444441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45952.562919444441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45952.562919444441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45952.562919444441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45952.562919444441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45952.562919444441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45952.562919444441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45952.562919444441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45952.562919444441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45952.562919444441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45952.562919444441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45952.562919444441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45952.562919444441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45952.562919444441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45952.562919444441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45952.562919444441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45952.562919444441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45952.562919444441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45952.562919444441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45952.562919444441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45952.562919444441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45952.562919444441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45952.562919444441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45952.562919444441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45952.562919444441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45952.562919444441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45952.562919444441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45952.562919444441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45952.562919444441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45952.562919444441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45952.562919444441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45952.562919444441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45952.562919444441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45952.562919444441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45952.562919444441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45952.562919444441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45952.562919444441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45952.562919444441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45952.562919444441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45952.562919444441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45952.562919444441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45952.562919444441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45952.562919444441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45952.562919444441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45952.562919444441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45952.562919444441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45952.562919444441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45952.562919444441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45952.562919444441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45952.562919444441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45952.562919444441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45952.562919444441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45952.562919444441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45952.562919444441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45952.562919444441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45952.562919444441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45952.562919444441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45952.562919444441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45952.562919444441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45952.562919444441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45952.562919444441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45952.562919444441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45952.562919444441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45952.562919444441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45952.562919444441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45952.562919444441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45952.562919444441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45952.562919444441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45952.562919444441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45952.562919444441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45952.562919444441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45952.562919444441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45952.562919444441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45952.562919444441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45952.562919444441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45952.562919444441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45952.562919444441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45952.562919444441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45952.562919444441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45952.562919444441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45952.562919444441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45952.562919444441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45952.562919444441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45952.562919444441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45952.562919444441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45952.562919444441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45952.562919444441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45952.562919444441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45952.562919444441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45952.562919444441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45952.562919444441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45952.562919444441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45952.562919444441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45952.562919444441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45952.562919444441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45952.562919444441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45952.562919444441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45952.562919444441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45952.562919444441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45952.562919444441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45952.562919444441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45952.562919444441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45952.562919444441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45952.562919444441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45952.562919444441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45952.562919444441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45952.562919444441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45952.562919444441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45952.562919444441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45952.562919444441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45952.562919444441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45952.562919444441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45952.562919444441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45952.562919444441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45952.562919444441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45952.562919444441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45952.562919444441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45952.562919444441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45952.562919444441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45952.562919444441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45952.562919444441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45952.562919444441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45952.562919444441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45952.562919444441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45952.562919444441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45952.562919444441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45952.562919444441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45952.562919444441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45952.562919444441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45952.562919444441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45952.562919444441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45952.562919444441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45952.562919444441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45952.562919444441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45952.562919444441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45952.562919444441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45952.562919444441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45952.562919444441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45952.562919444441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45952.562919444441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45952.562919444441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45952.562919444441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45952.562919444441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45952.562919444441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45952.562919444441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45952.562919444441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45952.562919444441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45952.562919444441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45952.562919444441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45952.562919444441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45952.562919444441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45952.562919444441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45952.562919444441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45952.562919444441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45952.562919444441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45952.562919444441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45952.562919444441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45952.562919444441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45952.562919444441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45952.562919444441</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45952.562919444441</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7"/>
  <sheetViews>
    <sheetView tabSelected="1" workbookViewId="0">
      <selection activeCell="K4" sqref="K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33284</v>
      </c>
      <c r="E2" s="108" t="s">
        <v>38998</v>
      </c>
      <c r="F2" s="109">
        <v>45952.551666666666</v>
      </c>
      <c r="G2" s="78">
        <f ca="1">IFERROR(NOW()-F2,"-")</f>
        <v>1.1252777774643619E-2</v>
      </c>
      <c r="H2" s="109">
        <v>45952.545798611114</v>
      </c>
      <c r="I2" s="105" t="str">
        <f>IFERROR(VLOOKUP(D2,DB!A:F,6,0),"")</f>
        <v>SCECO</v>
      </c>
      <c r="J2" s="104" t="str">
        <f>IFERROR(VLOOKUP(D2,DB!A:G,7,0),"")</f>
        <v>Vandalized</v>
      </c>
      <c r="K2" s="110" t="s">
        <v>39108</v>
      </c>
      <c r="L2" s="111" t="str">
        <f>IFERROR(VLOOKUP(D2,DB!A:I,9,0),"")</f>
        <v>Latis</v>
      </c>
    </row>
    <row r="3" spans="1:16383" ht="31.5" customHeight="1">
      <c r="A3" s="106" t="s">
        <v>39109</v>
      </c>
      <c r="B3" s="105" t="str">
        <f>IFERROR(VLOOKUP(D3,DB!A:K,11,0),"")</f>
        <v>R6</v>
      </c>
      <c r="C3" s="107">
        <v>2</v>
      </c>
      <c r="D3" s="105" t="s">
        <v>32693</v>
      </c>
      <c r="E3" s="108" t="s">
        <v>38998</v>
      </c>
      <c r="F3" s="109">
        <v>45952.537546296298</v>
      </c>
      <c r="G3" s="78">
        <f ca="1">IFERROR(NOW()-F3,"-")</f>
        <v>2.5373148142534774E-2</v>
      </c>
      <c r="H3" s="109">
        <v>45952.560370370367</v>
      </c>
      <c r="I3" s="105" t="str">
        <f>IFERROR(VLOOKUP(D3,DB!A:F,6,0),"")</f>
        <v>Generator-DG</v>
      </c>
      <c r="J3" s="104" t="str">
        <f>IFERROR(VLOOKUP(D3,DB!A:G,7,0),"")</f>
        <v>Dead</v>
      </c>
      <c r="K3" s="110" t="s">
        <v>39110</v>
      </c>
      <c r="L3" s="111" t="str">
        <f>IFERROR(VLOOKUP(D3,DB!A:I,9,0),"")</f>
        <v>Latis</v>
      </c>
    </row>
    <row r="4" spans="1:16383" ht="31.5" customHeight="1">
      <c r="A4" s="106"/>
      <c r="B4" s="105" t="str">
        <f>IFERROR(VLOOKUP(D4,DB!A:K,11,0),"")</f>
        <v/>
      </c>
      <c r="C4" s="107"/>
      <c r="D4" s="105"/>
      <c r="E4" s="108"/>
      <c r="F4" s="109"/>
      <c r="G4" s="78">
        <f ca="1">IFERROR(NOW()-F4,"-")</f>
        <v>45952.562919444441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45952.562919444441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45952.562919444441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45952.562919444441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45952.562919444441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45952.562919444441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45952.562919444441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45952.562919444441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45952.562919444441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45952.562919444441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45952.562919444441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45952.562919444441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45952.562919444441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45952.562919444441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45952.562919444441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45952.562919444441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45952.562919444441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45952.562919444441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45952.562919444441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45952.562919444441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45952.562919444441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45952.562919444441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45952.562919444441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45952.562919444441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45952.562919444441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45952.562919444441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45952.562919444441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45952.562919444441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45952.562919444441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45952.562919444441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45952.562919444441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45952.562919444441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45952.562919444441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45952.562919444441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45952.562919444441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45952.562919444441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45952.562919444441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45952.562919444441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45952.562919444441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45952.562919444441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45952.562919444441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45952.562919444441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45952.562919444441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45952.562919444441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45952.562919444441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45952.562919444441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45952.562919444441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45952.562919444441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45952.562919444441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45952.562919444441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45952.562919444441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45952.562919444441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45952.562919444441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45952.562919444441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45952.562919444441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45952.562919444441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45952.562919444441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45952.562919444441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45952.562919444441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45952.562919444441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45952.562919444441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45952.562919444441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45952.562919444441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45952.562919444441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45952.562919444441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45952.562919444441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45952.562919444441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45952.562919444441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45952.562919444441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45952.562919444441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45952.562919444441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45952.562919444441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45952.562919444441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45952.562919444441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45952.562919444441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45952.562919444441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45952.562919444441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45952.562919444441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45952.562919444441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45952.562919444441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45952.562919444441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45952.562919444441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45952.562919444441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45952.562919444441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45952.562919444441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45952.562919444441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45952.562919444441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45952.562919444441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45952.562919444441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45952.562919444441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45952.562919444441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45952.562919444441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45952.562919444441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45952.562919444441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45952.562919444441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45952.562919444441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45952.562919444441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45952.562919444441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45952.562919444441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45952.562919444441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45952.562919444441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45952.562919444441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45952.562919444441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45952.562919444441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45952.562919444441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45952.562919444441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45952.562919444441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45952.562919444441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45952.562919444441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45952.562919444441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45952.562919444441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45952.562919444441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45952.562919444441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45952.562919444441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45952.562919444441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45952.562919444441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45952.562919444441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45952.562919444441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45952.562919444441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45952.562919444441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45952.562919444441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45952.562919444441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45952.562919444441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45952.562919444441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45952.562919444441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45952.562919444441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45952.562919444441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45952.562919444441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45952.562919444441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45952.562919444441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45952.562919444441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45952.562919444441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45952.562919444441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45952.562919444441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45952.562919444441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45952.562919444441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45952.562919444441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45952.562919444441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45952.562919444441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45952.562919444441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45952.562919444441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45952.562919444441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45952.562919444441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45952.562919444441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45952.562919444441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45952.562919444441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45952.562919444441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45952.562919444441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45952.562919444441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45952.562919444441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45952.562919444441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45952.562919444441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45952.562919444441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45952.562919444441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45952.562919444441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45952.562919444441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45952.562919444441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45952.562919444441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45952.562919444441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45952.562919444441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45952.562919444441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45952.562919444441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45952.562919444441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45952.562919444441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45952.562919444441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45952.562919444441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45952.562919444441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45952.562919444441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45952.562919444441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45952.562919444441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45952.562919444441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45952.562919444441</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45952.562919444441</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45952.562919444441</v>
      </c>
      <c r="H177" s="109"/>
      <c r="I177" s="105" t="str">
        <f>IFERROR(VLOOKUP(D177,DB!A:F,6,0),"")</f>
        <v/>
      </c>
      <c r="J177" s="104" t="str">
        <f>IFERROR(VLOOKUP(D177,DB!A:G,7,0),"")</f>
        <v/>
      </c>
      <c r="K177" s="110"/>
      <c r="L177" s="111" t="str">
        <f>IFERROR(VLOOKUP(D177,DB!A:I,9,0),"")</f>
        <v/>
      </c>
    </row>
  </sheetData>
  <dataValidations count="2">
    <dataValidation allowBlank="1" showInputMessage="1" showErrorMessage="1" sqref="E1" xr:uid="{380493DB-286A-4683-AF55-C78F04945A49}"/>
    <dataValidation type="list" allowBlank="1" showInputMessage="1" showErrorMessage="1" sqref="E2:E1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2025-10-22T10:31:46Z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